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02CAE56C-16AA-42E0-98A9-4CEE2271DD63}" xr6:coauthVersionLast="43" xr6:coauthVersionMax="43" xr10:uidLastSave="{00000000-0000-0000-0000-000000000000}"/>
  <bookViews>
    <workbookView xWindow="-120" yWindow="-120" windowWidth="29040" windowHeight="15840" tabRatio="1000" firstSheet="8" activeTab="11" xr2:uid="{00000000-000D-0000-FFFF-FFFF00000000}"/>
  </bookViews>
  <sheets>
    <sheet name="1270 Верхне-Тоемское" sheetId="1" r:id="rId1"/>
    <sheet name="1278 Шенкурское" sheetId="2" r:id="rId2"/>
    <sheet name="1279 Устьянское" sheetId="3" r:id="rId3"/>
    <sheet name="04-01-1116-2012 Тарнога" sheetId="5" r:id="rId4"/>
    <sheet name="1373 Устьянское" sheetId="4" r:id="rId5"/>
    <sheet name="1399 Вельское" sheetId="7" r:id="rId6"/>
    <sheet name="1913 Вельское" sheetId="6" r:id="rId7"/>
    <sheet name="2045 Вельское" sheetId="8" r:id="rId8"/>
    <sheet name="2046 Устьянское" sheetId="9" r:id="rId9"/>
    <sheet name="2047 Устьянское" sheetId="10" r:id="rId10"/>
    <sheet name="2048 Устьянское" sheetId="11" r:id="rId11"/>
    <sheet name="418 Шенкурское" sheetId="13" r:id="rId12"/>
    <sheet name="437 Вельское" sheetId="14" r:id="rId13"/>
    <sheet name="1903 Шенкурское" sheetId="16" r:id="rId14"/>
    <sheet name="1910 Коношское" sheetId="17" r:id="rId15"/>
    <sheet name="147 Шенкурское" sheetId="19" r:id="rId16"/>
  </sheets>
  <definedNames>
    <definedName name="_xlnm.Print_Area" localSheetId="0">'1270 Верхне-Тоемское'!$A$1:$D$124</definedName>
    <definedName name="_xlnm.Print_Area" localSheetId="1">'1278 Шенкурское'!$A$1:$D$124</definedName>
    <definedName name="_xlnm.Print_Area" localSheetId="2">'1279 Устьянское'!$A$1:$D$124</definedName>
    <definedName name="_xlnm.Print_Area" localSheetId="15">'147 Шенкурское'!$A$1:$D$124</definedName>
    <definedName name="_xlnm.Print_Area" localSheetId="13">'1903 Шенкурское'!$A$1:$D$124</definedName>
    <definedName name="_xlnm.Print_Area" localSheetId="14">'1910 Коношское'!$A$1:$D$124</definedName>
    <definedName name="_xlnm.Print_Area" localSheetId="6">'1913 Вельское'!$A$1:$D$125</definedName>
    <definedName name="_xlnm.Print_Area" localSheetId="7">'2045 Вельское'!$A$1:$D$123</definedName>
    <definedName name="_xlnm.Print_Area" localSheetId="10">'2048 Устьянское'!$A$1:$D$125</definedName>
    <definedName name="_xlnm.Print_Area" localSheetId="11">'418 Шенкурское'!$A$1:$D$124</definedName>
    <definedName name="_xlnm.Print_Area" localSheetId="12">'437 Вельское'!$A$1:$D$124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9" i="17" l="1"/>
  <c r="C56" i="17" s="1"/>
  <c r="C69" i="16"/>
  <c r="C56" i="16" s="1"/>
  <c r="C69" i="13"/>
  <c r="C56" i="13" s="1"/>
  <c r="C69" i="19"/>
  <c r="C56" i="19" s="1"/>
  <c r="C69" i="14"/>
  <c r="C56" i="14" s="1"/>
  <c r="C89" i="19" l="1"/>
  <c r="C25" i="19"/>
  <c r="C24" i="19"/>
  <c r="C15" i="19"/>
  <c r="C10" i="19"/>
  <c r="C25" i="17"/>
  <c r="C24" i="17"/>
  <c r="C15" i="17"/>
  <c r="C10" i="17"/>
  <c r="C25" i="16"/>
  <c r="C24" i="16"/>
  <c r="C15" i="16"/>
  <c r="C10" i="16"/>
  <c r="C89" i="14"/>
  <c r="C25" i="14"/>
  <c r="C24" i="14"/>
  <c r="C15" i="14"/>
  <c r="C10" i="14"/>
  <c r="C89" i="13" l="1"/>
  <c r="C25" i="13"/>
  <c r="C24" i="13"/>
  <c r="C15" i="13"/>
  <c r="C10" i="13"/>
  <c r="C24" i="11" l="1"/>
  <c r="C89" i="11"/>
  <c r="C69" i="1" l="1"/>
  <c r="C68" i="1" s="1"/>
  <c r="C88" i="5" l="1"/>
  <c r="C57" i="8" l="1"/>
  <c r="C89" i="6" l="1"/>
  <c r="C88" i="3"/>
  <c r="C88" i="2"/>
  <c r="C66" i="11" l="1"/>
  <c r="C64" i="11"/>
  <c r="C57" i="11"/>
  <c r="C63" i="10"/>
  <c r="C65" i="3" l="1"/>
  <c r="C65" i="10"/>
  <c r="C69" i="8"/>
  <c r="C68" i="8" s="1"/>
  <c r="C69" i="4"/>
  <c r="C62" i="6" l="1"/>
  <c r="C61" i="3"/>
  <c r="C61" i="2"/>
  <c r="C56" i="2" s="1"/>
  <c r="C81" i="6" l="1"/>
  <c r="C75" i="6"/>
  <c r="C70" i="6"/>
  <c r="C64" i="6"/>
  <c r="C57" i="6"/>
  <c r="C74" i="7"/>
  <c r="C69" i="7"/>
  <c r="C63" i="7"/>
  <c r="C56" i="7"/>
  <c r="C74" i="4"/>
  <c r="C63" i="4"/>
  <c r="C56" i="4"/>
  <c r="C68" i="7" l="1"/>
  <c r="C55" i="7" s="1"/>
  <c r="C69" i="6"/>
  <c r="C56" i="6"/>
  <c r="C68" i="4"/>
  <c r="C55" i="4" s="1"/>
  <c r="C74" i="5"/>
  <c r="C69" i="5"/>
  <c r="C63" i="5"/>
  <c r="C56" i="5"/>
  <c r="C68" i="5" l="1"/>
  <c r="C55" i="5" s="1"/>
  <c r="C74" i="3"/>
  <c r="C69" i="3"/>
  <c r="C68" i="3" s="1"/>
  <c r="C63" i="3"/>
  <c r="C56" i="3"/>
  <c r="C69" i="2"/>
  <c r="C63" i="2"/>
  <c r="C63" i="1"/>
  <c r="C61" i="1"/>
  <c r="C55" i="3" l="1"/>
  <c r="C56" i="1"/>
  <c r="C68" i="2"/>
  <c r="C55" i="2" s="1"/>
  <c r="C55" i="1" l="1"/>
  <c r="C25" i="1"/>
  <c r="C70" i="11" l="1"/>
  <c r="C69" i="11" s="1"/>
  <c r="C56" i="11" s="1"/>
  <c r="C25" i="11"/>
  <c r="C15" i="11"/>
  <c r="C10" i="11"/>
  <c r="C69" i="10"/>
  <c r="C68" i="10" s="1"/>
  <c r="C57" i="10"/>
  <c r="C47" i="10"/>
  <c r="C25" i="10"/>
  <c r="C24" i="10"/>
  <c r="C15" i="10"/>
  <c r="C10" i="10"/>
  <c r="C56" i="10" l="1"/>
  <c r="C69" i="9"/>
  <c r="C68" i="9" s="1"/>
  <c r="C57" i="9"/>
  <c r="C56" i="9" s="1"/>
  <c r="C47" i="9"/>
  <c r="C25" i="9"/>
  <c r="C56" i="8"/>
  <c r="C24" i="9" l="1"/>
  <c r="C15" i="9"/>
  <c r="C10" i="9"/>
  <c r="C25" i="8" l="1"/>
  <c r="C24" i="8" s="1"/>
  <c r="C15" i="8"/>
  <c r="C10" i="8"/>
  <c r="C25" i="7" l="1"/>
  <c r="C24" i="7"/>
  <c r="C15" i="7"/>
  <c r="C10" i="7"/>
  <c r="C25" i="6" l="1"/>
  <c r="C24" i="6" l="1"/>
  <c r="C15" i="6"/>
  <c r="C10" i="6"/>
  <c r="C25" i="5"/>
  <c r="C19" i="5"/>
  <c r="C18" i="5"/>
  <c r="C17" i="5"/>
  <c r="C16" i="5"/>
  <c r="C14" i="5"/>
  <c r="C13" i="5"/>
  <c r="C12" i="5"/>
  <c r="C11" i="5"/>
  <c r="C46" i="4"/>
  <c r="C25" i="4"/>
  <c r="C24" i="4"/>
  <c r="C15" i="4"/>
  <c r="C10" i="4"/>
  <c r="C24" i="5" l="1"/>
  <c r="C10" i="5"/>
  <c r="C15" i="5"/>
  <c r="C25" i="3" l="1"/>
  <c r="C24" i="3"/>
  <c r="C15" i="3"/>
  <c r="C10" i="3"/>
  <c r="C24" i="2" l="1"/>
  <c r="C10" i="2"/>
  <c r="C15" i="2"/>
  <c r="C25" i="2"/>
  <c r="C24" i="1"/>
  <c r="C15" i="1"/>
  <c r="C10" i="1"/>
</calcChain>
</file>

<file path=xl/sharedStrings.xml><?xml version="1.0" encoding="utf-8"?>
<sst xmlns="http://schemas.openxmlformats.org/spreadsheetml/2006/main" count="3024" uniqueCount="323">
  <si>
    <t>Оценивается по окончанию ревизионного периода, соответствующего Проекту освоения лесов</t>
  </si>
  <si>
    <t>Эффективность лесохозяйственных мероприятий</t>
  </si>
  <si>
    <t>При возникновении неожиданных ситуаций (масштабные разливы ГСМ, пожар, применение химикатов и др.) вносятся  корректировки в план ведения хозяйственной деятельности предприятия</t>
  </si>
  <si>
    <t xml:space="preserve">Оценка неожиданных последствий хозяйственной деятельности (ущерб), тыс. руб. </t>
  </si>
  <si>
    <t>Ежегодно</t>
  </si>
  <si>
    <t>Рентабельность производства, %</t>
  </si>
  <si>
    <t>Выпуск товарной продукции, всего, тыс.руб.</t>
  </si>
  <si>
    <t>Средний размер оплаты труда на предприятии в сравнении со средним размером заработной платы в лесной отрасли по району, руб.</t>
  </si>
  <si>
    <t>Повышение квалификации    работников предприятия, чел.</t>
  </si>
  <si>
    <t>Общее количество работников на предприятии; доля (%) местных жителей, занятых на производстве от общего числа работников</t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</si>
  <si>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прочие мероприятия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</si>
  <si>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содержание дорог общего пользования – ремонт дорог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</si>
  <si>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поставка дров бюджетным учреждениям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</si>
  <si>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поставка дров населению</t>
    </r>
  </si>
  <si>
    <t xml:space="preserve">Ежегодно </t>
  </si>
  <si>
    <t>Анализ хозяйственных показателей</t>
  </si>
  <si>
    <r>
      <t>Информация социального характера,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/тыс. руб.: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</si>
  <si>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Объем биотехнических мероприятий, проводимых компанией (если актуально)</t>
    </r>
  </si>
  <si>
    <t>Один раз в пять лет</t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</si>
  <si>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 xml:space="preserve">изменения численности флоры и фауны редких и исчезающих видов (наблюдаются / не наблюдаются уменьшение) 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</si>
  <si>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изменения  численности охотничьих видов (наблюдается / не наблюдается уменьшение)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</si>
  <si>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 xml:space="preserve">изменения напочвенного покрова, га 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</si>
  <si>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площадь, пройденная           пожаром, га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</si>
  <si>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вспышки размножения насекомых-вредителей, га</t>
    </r>
  </si>
  <si>
    <t>Влияние на окружающую     среду:</t>
  </si>
  <si>
    <t>Коммерческая заготовка недревесных продуктов леса (при наличии):</t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</si>
  <si>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уничтожение деляночных столбов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</si>
  <si>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неокоренная древесина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</si>
  <si>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невывезенная древесина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</si>
  <si>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завизирная рубка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</si>
  <si>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неочистка лесосек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</si>
  <si>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уход за минерализованными полосами, км/тыс. руб.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</si>
  <si>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устройство минерализованных полос, км/тыс. руб.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</si>
  <si>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строительство и содержание мостов и переездов, км/тыс. руб.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</si>
  <si>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строительство и содержание лесохозяйственных  дорог км/ тыс. руб.</t>
    </r>
  </si>
  <si>
    <t>Проведение противопожарных мероприятий, план/факт</t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</si>
  <si>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b/>
        <sz val="12"/>
        <color theme="1"/>
        <rFont val="Times New Roman"/>
        <family val="1"/>
        <charset val="204"/>
      </rPr>
      <t xml:space="preserve">ЛВПЦ 6 </t>
    </r>
    <r>
      <rPr>
        <sz val="12"/>
        <color theme="1"/>
        <rFont val="Times New Roman"/>
        <family val="1"/>
        <charset val="204"/>
      </rPr>
      <t>Лесные территории, необходимые для сохранения самобытных культурных традиций местного населения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</si>
  <si>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b/>
        <sz val="12"/>
        <color theme="1"/>
        <rFont val="Times New Roman"/>
        <family val="1"/>
        <charset val="204"/>
      </rPr>
      <t xml:space="preserve">ЛВПЦ 5 </t>
    </r>
    <r>
      <rPr>
        <sz val="12"/>
        <color theme="1"/>
        <rFont val="Times New Roman"/>
        <family val="1"/>
        <charset val="204"/>
      </rPr>
      <t>(социальные) Лесные территории, необходимые для обеспечения существования местного населения</t>
    </r>
  </si>
  <si>
    <r>
      <t xml:space="preserve">- </t>
    </r>
    <r>
      <rPr>
        <sz val="12"/>
        <color theme="1"/>
        <rFont val="Times New Roman"/>
        <family val="1"/>
        <charset val="204"/>
      </rPr>
      <t>участки, имеющие особое значение для осуществления жизненных циклов позвоночных животных (размножения, выращивания молодняка, нагула, отдыха, миграции и др.)</t>
    </r>
  </si>
  <si>
    <r>
      <t xml:space="preserve">- </t>
    </r>
    <r>
      <rPr>
        <sz val="12"/>
        <color theme="1"/>
        <rFont val="Times New Roman"/>
        <family val="1"/>
        <charset val="204"/>
      </rPr>
      <t>постоянные лесосеменные участки (при наличии)</t>
    </r>
  </si>
  <si>
    <r>
      <t xml:space="preserve">- </t>
    </r>
    <r>
      <rPr>
        <sz val="12"/>
        <color theme="1"/>
        <rFont val="Times New Roman"/>
        <family val="1"/>
        <charset val="204"/>
      </rPr>
      <t>участки с реликтовыми породами</t>
    </r>
  </si>
  <si>
    <r>
      <t xml:space="preserve">- </t>
    </r>
    <r>
      <rPr>
        <sz val="12"/>
        <color theme="1"/>
        <rFont val="Times New Roman"/>
        <family val="1"/>
        <charset val="204"/>
      </rPr>
      <t>берегозащитные водоохранные полосы</t>
    </r>
  </si>
  <si>
    <t>ОЗУ:</t>
  </si>
  <si>
    <t>- нерестоохранные полосы</t>
  </si>
  <si>
    <t>- водоохранные зоны</t>
  </si>
  <si>
    <t>Защитные леса:</t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</si>
  <si>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b/>
        <sz val="12"/>
        <color theme="1"/>
        <rFont val="Times New Roman"/>
        <family val="1"/>
        <charset val="204"/>
      </rPr>
      <t xml:space="preserve">ЛВПЦ 4 </t>
    </r>
    <r>
      <rPr>
        <sz val="12"/>
        <color theme="1"/>
        <rFont val="Times New Roman"/>
        <family val="1"/>
        <charset val="204"/>
      </rPr>
      <t>Лесные территории, выполняющие особые защитные функции</t>
    </r>
    <r>
      <rPr>
        <b/>
        <sz val="12"/>
        <color theme="1"/>
        <rFont val="Times New Roman"/>
        <family val="1"/>
        <charset val="204"/>
      </rPr>
      <t>:</t>
    </r>
  </si>
  <si>
    <t>- Участки леса с наличием редких экосистем (репрезентативные участки, участки с наличием краснокнижных видов)</t>
  </si>
  <si>
    <t>- Ценные леса</t>
  </si>
  <si>
    <r>
      <t xml:space="preserve">- </t>
    </r>
    <r>
      <rPr>
        <sz val="12"/>
        <color theme="1"/>
        <rFont val="Times New Roman"/>
        <family val="1"/>
        <charset val="204"/>
      </rPr>
      <t>малонарушенные лесные территории (МЛТ)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</si>
  <si>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b/>
        <sz val="12"/>
        <color theme="1"/>
        <rFont val="Times New Roman"/>
        <family val="1"/>
        <charset val="204"/>
      </rPr>
      <t>ЛВПЦ 2</t>
    </r>
    <r>
      <rPr>
        <sz val="12"/>
        <color theme="1"/>
        <rFont val="Times New Roman"/>
        <family val="1"/>
        <charset val="204"/>
      </rPr>
      <t xml:space="preserve"> Крупные лесные ландшафты, значимые на мировом, региональном и национальном уровнях</t>
    </r>
    <r>
      <rPr>
        <b/>
        <sz val="12"/>
        <color theme="1"/>
        <rFont val="Times New Roman"/>
        <family val="1"/>
        <charset val="204"/>
      </rPr>
      <t>:</t>
    </r>
  </si>
  <si>
    <t>- водно-болотные угодья</t>
  </si>
  <si>
    <t>- КОТР</t>
  </si>
  <si>
    <t>- Global 200</t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</si>
  <si>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b/>
        <sz val="12"/>
        <color theme="1"/>
        <rFont val="Times New Roman"/>
        <family val="1"/>
        <charset val="204"/>
      </rPr>
      <t>ЛВПЦ 1</t>
    </r>
    <r>
      <rPr>
        <sz val="12"/>
        <color rgb="FF000000"/>
        <rFont val="Times New Roman"/>
        <family val="1"/>
        <charset val="204"/>
      </rPr>
      <t xml:space="preserve"> Лесные территории, где представлено высокое биоразнообразие, значимое на мировом, региональном и национальном уровнях</t>
    </r>
    <r>
      <rPr>
        <b/>
        <sz val="12"/>
        <color theme="1"/>
        <rFont val="Times New Roman"/>
        <family val="1"/>
        <charset val="204"/>
      </rPr>
      <t>:</t>
    </r>
  </si>
  <si>
    <t>Площадь ЛВПЦ, га, в том числе:</t>
  </si>
  <si>
    <t>Территории с ограничением режима лесопользования:</t>
  </si>
  <si>
    <t>Один раз в ревизионный период (10 лет)</t>
  </si>
  <si>
    <r>
      <t>Средний прирост покрытых лесом земель,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/га</t>
    </r>
  </si>
  <si>
    <t>-</t>
  </si>
  <si>
    <t>Лесовосстановительные мероприятия, га, план/факт:</t>
  </si>
  <si>
    <t>Площадь рубок  спелых и перестойных насаждений,  га:</t>
  </si>
  <si>
    <t>Объем рубок по уходу за лесом, м3/ тыс. руб.:</t>
  </si>
  <si>
    <t>2.3</t>
  </si>
  <si>
    <r>
      <t>Объем рубок в спелых и перестойных насаждениях, тыс. 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</si>
  <si>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t>2.2</t>
  </si>
  <si>
    <r>
      <t>Объем заготовки по основным породам, тыс. м</t>
    </r>
    <r>
      <rPr>
        <vertAlign val="superscript"/>
        <sz val="12"/>
        <color theme="1"/>
        <rFont val="Times New Roman"/>
        <family val="1"/>
        <charset val="204"/>
      </rPr>
      <t>3</t>
    </r>
  </si>
  <si>
    <t>2.1</t>
  </si>
  <si>
    <r>
      <t>Объем заготовки, тыс. 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</si>
  <si>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r>
      <t>Запас, всего, тыс.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,
в том числе:</t>
    </r>
  </si>
  <si>
    <t>1.5</t>
  </si>
  <si>
    <t>1.4</t>
  </si>
  <si>
    <t>Средний бонитет насаждения</t>
  </si>
  <si>
    <t>1.3</t>
  </si>
  <si>
    <t>Средний возраст насаждения, лет</t>
  </si>
  <si>
    <t>1.2</t>
  </si>
  <si>
    <t>4,4Б3,0Е1,4С1,2Ос+П,Олса,Ив,К</t>
  </si>
  <si>
    <t xml:space="preserve">Средний состав насаждения </t>
  </si>
  <si>
    <t>1.1</t>
  </si>
  <si>
    <t xml:space="preserve">1 раз в 10 лет </t>
  </si>
  <si>
    <t>Анализ лесоустроительной документации</t>
  </si>
  <si>
    <t>Лесоводственные показатели:</t>
  </si>
  <si>
    <t>Периодичность</t>
  </si>
  <si>
    <t>Мероприятия по сбору данных</t>
  </si>
  <si>
    <t>Показатели</t>
  </si>
  <si>
    <t>№ п.п.</t>
  </si>
  <si>
    <t>Таблица 1</t>
  </si>
  <si>
    <t>(Договор аренды № 1270 от 12.03.2012г.)</t>
  </si>
  <si>
    <t>Отчет по мониторингу хозяйственной деятельности</t>
  </si>
  <si>
    <t>· молодняков</t>
  </si>
  <si>
    <t>· средневозрастных</t>
  </si>
  <si>
    <t>· приспевающих</t>
  </si>
  <si>
    <t>· спелых и перестойных</t>
  </si>
  <si>
    <t>· расчетный</t>
  </si>
  <si>
    <t>· % освоения расчетной лесосеки</t>
  </si>
  <si>
    <t>· Сосна</t>
  </si>
  <si>
    <t>· Ель</t>
  </si>
  <si>
    <t>· Береза</t>
  </si>
  <si>
    <t>· Осина</t>
  </si>
  <si>
    <t>· Прочие (ольха, ива)</t>
  </si>
  <si>
    <t>· фактический</t>
  </si>
  <si>
    <t>· всего, в том числе:</t>
  </si>
  <si>
    <t>· сплошные рубки</t>
  </si>
  <si>
    <t>· несплошные рубки, всего, в том числе</t>
  </si>
  <si>
    <t>· %  сплошных рубок</t>
  </si>
  <si>
    <t>· % несплошных рубок</t>
  </si>
  <si>
    <t>· Всего, га, в том числе:</t>
  </si>
  <si>
    <t>· создание лесных культур</t>
  </si>
  <si>
    <t>· естественное заращивание</t>
  </si>
  <si>
    <t>· содействие естественному возобновлению</t>
  </si>
  <si>
    <t>(Договор аренды № 1278 от 12.03.2012г.)</t>
  </si>
  <si>
    <t>4,0Е3,4С2,0Б0,6Ос+Л,Олса,П</t>
  </si>
  <si>
    <t>0/0</t>
  </si>
  <si>
    <t>(Договор аренды № 1279 от 12.03.2012г.)</t>
  </si>
  <si>
    <t>4,6Б3,4Е1,0Ос0,9С0,1Олса+П,Ив,К,Л</t>
  </si>
  <si>
    <t>(Договор аренды № 1373 от 14.08.2012г.)</t>
  </si>
  <si>
    <t>3,9Б2,5Е2,5С1,1Ос</t>
  </si>
  <si>
    <t>(Договор аренды № 04-01-11/16-2012 от 16.07.2012г.)</t>
  </si>
  <si>
    <t>4Б3,0С2,0Е1,0Ос</t>
  </si>
  <si>
    <t>(Договор аренды № 1913 от 27.01.2016г.)</t>
  </si>
  <si>
    <t>3,4С3,2Б2,5Е0,8Ос1Олса+Ив,Л</t>
  </si>
  <si>
    <t>· Лиственница</t>
  </si>
  <si>
    <t>(Договор аренды № 1399 от 28.08.2012г.)</t>
  </si>
  <si>
    <t>(Договор аренды № 2045 от 14.12.2016г.)</t>
  </si>
  <si>
    <t>5,0С2,9Б1,3Е0,7Ос0,1ИВ+Олса,Л</t>
  </si>
  <si>
    <t xml:space="preserve"> - Места концентрации редких и находящихся под угрозой исчезновения видов</t>
  </si>
  <si>
    <t>(Договор аренды № 2046 от 16.12.2016г.)</t>
  </si>
  <si>
    <t xml:space="preserve"> - запретные полосы лесов, расположенных вдоль водных объектов</t>
  </si>
  <si>
    <t>защитные полосы лесов, расположенные вдоль железнодорожных путей общего пользования</t>
  </si>
  <si>
    <r>
      <t>·</t>
    </r>
    <r>
      <rPr>
        <sz val="7"/>
        <color theme="1"/>
        <rFont val="Times New Roman"/>
        <family val="1"/>
        <charset val="204"/>
      </rPr>
      <t> </t>
    </r>
    <r>
      <rPr>
        <sz val="12"/>
        <color theme="1"/>
        <rFont val="Times New Roman"/>
        <family val="1"/>
        <charset val="204"/>
      </rPr>
      <t>строительство и содержание лесохозяйственных  дорог км/ тыс. руб.</t>
    </r>
  </si>
  <si>
    <r>
      <t>·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строительство и содержание мостов и переездов, км/тыс. руб.</t>
    </r>
  </si>
  <si>
    <r>
      <t>·</t>
    </r>
    <r>
      <rPr>
        <sz val="7"/>
        <color theme="1"/>
        <rFont val="Times New Roman"/>
        <family val="1"/>
        <charset val="204"/>
      </rPr>
      <t> </t>
    </r>
    <r>
      <rPr>
        <sz val="12"/>
        <color theme="1"/>
        <rFont val="Times New Roman"/>
        <family val="1"/>
        <charset val="204"/>
      </rPr>
      <t>устройство минерализованных полос, км/тыс. руб.</t>
    </r>
  </si>
  <si>
    <r>
      <t>·</t>
    </r>
    <r>
      <rPr>
        <sz val="7"/>
        <color theme="1"/>
        <rFont val="Times New Roman"/>
        <family val="1"/>
        <charset val="204"/>
      </rPr>
      <t> </t>
    </r>
    <r>
      <rPr>
        <sz val="12"/>
        <color theme="1"/>
        <rFont val="Times New Roman"/>
        <family val="1"/>
        <charset val="204"/>
      </rPr>
      <t>уход за минерализованными полосами, км/тыс. руб.</t>
    </r>
  </si>
  <si>
    <t>Влияние на окружающую среду:</t>
  </si>
  <si>
    <t>(Договор аренды № 2047 от 16.12.2016г.)</t>
  </si>
  <si>
    <t>(Договор аренды № 2048 от 19.12.2016г.)</t>
  </si>
  <si>
    <t>3,8Б3,7Е1,8С0,7Ос+К,Олса, Ив</t>
  </si>
  <si>
    <t>3,3Б2,8Е2,8С0,7Ос0,4Олса+ Ив, П</t>
  </si>
  <si>
    <t xml:space="preserve"> - Ключевые сезонные места обитания животных</t>
  </si>
  <si>
    <t xml:space="preserve"> - защитные полосы лесов, расположенные вдоль железнодорожных путей общего пользования</t>
  </si>
  <si>
    <t>1.3 Места концентрации редких и находящихся под угрозой исчезновения видов</t>
  </si>
  <si>
    <t>1.4 Ключевые сезонные места обитания животных</t>
  </si>
  <si>
    <r>
      <t xml:space="preserve">·         </t>
    </r>
    <r>
      <rPr>
        <b/>
        <sz val="12"/>
        <color theme="1"/>
        <rFont val="Times New Roman"/>
        <family val="1"/>
        <charset val="204"/>
      </rPr>
      <t>ЛВПЦ 3</t>
    </r>
    <r>
      <rPr>
        <sz val="12"/>
        <color theme="1"/>
        <rFont val="Times New Roman"/>
        <family val="1"/>
        <charset val="204"/>
      </rPr>
      <t xml:space="preserve"> Лесные территории, которые включают редкие или находящиеся под угрозой исчезновения экосистемы:</t>
    </r>
  </si>
  <si>
    <t>1.1 ООПТ</t>
  </si>
  <si>
    <t>Площадь, покрытая лесной растительностью, всего,  га,
в том числе:</t>
  </si>
  <si>
    <t>1.2 Места концентрации редких и находящихся под угрозой исчезновения видов</t>
  </si>
  <si>
    <t>Вывод: В отчетный период рубка не проводилась.</t>
  </si>
  <si>
    <r>
      <t>Объем заготовки по основным породам, тыс. 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</si>
  <si>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t>Вывод: За отчетный период в эксплуатационных лесах проводились сплошные рубки на площади, не превышающей разрешенный размер лесопользования по площади.</t>
  </si>
  <si>
    <t>Вывод: Заготовка не проводилась, квартал выделен в ЛВПЦ.</t>
  </si>
  <si>
    <t>Вывод: За отчетный период план по лесовосстановлению выполнен.</t>
  </si>
  <si>
    <t>Вывод: Лесовосстановительные мероприятия не запланированы, квартал выделен в ЛВПЦ.</t>
  </si>
  <si>
    <t>Вывод: Лесовосстановительные мероприятия не планировались.</t>
  </si>
  <si>
    <t>Вывод: За истекший период изменений лесоводственных показателей не наблюдалось.</t>
  </si>
  <si>
    <t>Вывод: Изменений прироста не наблюдалось.</t>
  </si>
  <si>
    <t>Вывод: Планы по устройству минерализованных полос и уходу за минерализованными полосами выполнены в полном объеме.</t>
  </si>
  <si>
    <t>Вывод: За отчетный период лесонарушений в арендной базе не зафиксировано.</t>
  </si>
  <si>
    <t>Вывод: Коммерческая заготовка недревесных продуктов леса в отчетном периоде не проводилась.</t>
  </si>
  <si>
    <t>Вывод: Предприятие оказывает социальную помощь в виде оказания финансовой помощи МО.</t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</si>
  <si>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оказание финансовой помощи МО,  руб.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</si>
  <si>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оказание финансовой помощи МО, руб.</t>
    </r>
  </si>
  <si>
    <t>Вывод: Ситуаций, повлекших неожиданные последствия, в отчетном периоде не выявлено.</t>
  </si>
  <si>
    <t>Вывод: Объем лесозаготовок не превысил разрешенный объем лесопользования.</t>
  </si>
  <si>
    <t>Лесонарушения всего, руб., в том числе</t>
  </si>
  <si>
    <r>
      <t>Информация социального характера,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/руб.:</t>
    </r>
  </si>
  <si>
    <t>Повышение квалификации работников предприятия, чел.</t>
  </si>
  <si>
    <t>0%/0%</t>
  </si>
  <si>
    <t>100%/100%</t>
  </si>
  <si>
    <t>Вывод: Площадь ЛВПЦ за отчетный период не изменилась. Сохранность и оценка воздействия на ЛВПЦ базировалась на мониторинге материалов космической съемки. Изменений в пределах участков ЛВПЦ в результате природных явлений (пожара, ветровала) не наблюдалось. Режим, установленный для ЛВПЦ, соблюдается. Данные сведения позволяют сделать вывод об эффективности предпринятых мер охраны с точки зрения характеристик ЛВПЦ.</t>
  </si>
  <si>
    <t>Вывод: Сохранность и оценка воздействия на ЛВПЦ базировалась на мониторинге материалов космической съемки. Изменений в пределах участков ЛВПЦ в результате природных явлений (пожара, ветровала) не наблюдалось. Режим, установленный для ЛВПЦ, соблюдается. Данные сведения позволяют сделать вывод об эффективности предпринятых мер охраны с точки зрения характеристик ЛВПЦ.</t>
  </si>
  <si>
    <t>· фактический – 2018 год</t>
  </si>
  <si>
    <t>2017/2018</t>
  </si>
  <si>
    <t>230,0/253,4</t>
  </si>
  <si>
    <t>6,4/6,4/22,787</t>
  </si>
  <si>
    <t>11,4/11,737/23,685</t>
  </si>
  <si>
    <t>17,9/10,7</t>
  </si>
  <si>
    <t>102,0/102,0</t>
  </si>
  <si>
    <t>532,8/532,8</t>
  </si>
  <si>
    <t>634,8/634,8</t>
  </si>
  <si>
    <t>15,0/15,002/53,413</t>
  </si>
  <si>
    <t>37,0/37,159/74,979</t>
  </si>
  <si>
    <t>649,1/649,1</t>
  </si>
  <si>
    <t>53,1/53,1</t>
  </si>
  <si>
    <t>702,2/702,2</t>
  </si>
  <si>
    <t>·    складирование древесины в местах, не предусмотренных техкартой</t>
  </si>
  <si>
    <t>18,0/18,0/64,088</t>
  </si>
  <si>
    <t>20,0/20,0/40,356</t>
  </si>
  <si>
    <t>0,5/0,5/1,780</t>
  </si>
  <si>
    <t>1,0/1,0/2,018</t>
  </si>
  <si>
    <t>0/42,6</t>
  </si>
  <si>
    <t>0,6/0,6/2,136</t>
  </si>
  <si>
    <t>1,2/1,2/2,421</t>
  </si>
  <si>
    <t>19,000/19,174/68,268</t>
  </si>
  <si>
    <t>38,000/38,079/76,836</t>
  </si>
  <si>
    <t>340,00/348,36</t>
  </si>
  <si>
    <t>382,600/390,96</t>
  </si>
  <si>
    <t>1,0/1,0/3,560</t>
  </si>
  <si>
    <t>52,4/52,4</t>
  </si>
  <si>
    <t>11,5/11,5/40,945</t>
  </si>
  <si>
    <t>11,5/11,5/23,205</t>
  </si>
  <si>
    <r>
      <t>·</t>
    </r>
    <r>
      <rPr>
        <sz val="7"/>
        <color theme="1"/>
        <rFont val="Times New Roman"/>
        <family val="1"/>
        <charset val="204"/>
      </rPr>
      <t xml:space="preserve">         </t>
    </r>
    <r>
      <rPr>
        <sz val="12"/>
        <color theme="1"/>
        <rFont val="Times New Roman"/>
        <family val="1"/>
        <charset val="204"/>
      </rPr>
      <t>оставление зависших срубленных деревьев, завалов</t>
    </r>
  </si>
  <si>
    <t>557,0/557,1</t>
  </si>
  <si>
    <t>29,1/29,1</t>
  </si>
  <si>
    <t>586,1/586,2</t>
  </si>
  <si>
    <t>22,7/46,36</t>
  </si>
  <si>
    <t>12,8/31,5</t>
  </si>
  <si>
    <t>35,5/77,86</t>
  </si>
  <si>
    <t>63,9%/59,5%</t>
  </si>
  <si>
    <t>36,1%/40,5%</t>
  </si>
  <si>
    <r>
      <t>·</t>
    </r>
    <r>
      <rPr>
        <sz val="7"/>
        <color theme="1"/>
        <rFont val="Times New Roman"/>
        <family val="1"/>
        <charset val="204"/>
      </rPr>
      <t>        </t>
    </r>
    <r>
      <rPr>
        <sz val="12"/>
        <color theme="1"/>
        <rFont val="Times New Roman"/>
        <family val="1"/>
        <charset val="204"/>
      </rPr>
      <t>рубка деревьев, не подлежащих рубке</t>
    </r>
  </si>
  <si>
    <t>68,0/68,0/242,109</t>
  </si>
  <si>
    <t>136,0/136,0/274,420</t>
  </si>
  <si>
    <t>(Договор аренды № 418 от 15.08.2008г.)</t>
  </si>
  <si>
    <t>4,6Б2,8Е2,1С0,5Ос+Ив,Олса</t>
  </si>
  <si>
    <t>%/0%</t>
  </si>
  <si>
    <t>5,0/5,057/18,005</t>
  </si>
  <si>
    <t>10,0/10,085/20,349</t>
  </si>
  <si>
    <t>26,0/26,0</t>
  </si>
  <si>
    <t>(Договор аренды № 437 от 20.10.2008г.)</t>
  </si>
  <si>
    <t>4,1Б3,5Е1,3Ос0,8С0,3Ив+Олса</t>
  </si>
  <si>
    <t>45,0/45,0</t>
  </si>
  <si>
    <t>26,5/26,5/94,351</t>
  </si>
  <si>
    <t>3,6/3,6/7,264</t>
  </si>
  <si>
    <t>(Договор аренды № 1903 от 20.10.2015г.)</t>
  </si>
  <si>
    <t>10,0/10,0</t>
  </si>
  <si>
    <t>1,6/1,622/5,775</t>
  </si>
  <si>
    <t>3,2/3,2/6,457</t>
  </si>
  <si>
    <t>(Договор аренды № 1910 от 25.11.2015г.)</t>
  </si>
  <si>
    <t>26,2/26,2/93,283</t>
  </si>
  <si>
    <t>52,4/52,4/105,732</t>
  </si>
  <si>
    <t>(Договор аренды № 147 от 14.12.2007г.)</t>
  </si>
  <si>
    <t>4,2Б3,3Е1,9С0,6Ос+Олса,Ив</t>
  </si>
  <si>
    <t>15,0/15,0/53,406</t>
  </si>
  <si>
    <t>30,0/30,0/60,534</t>
  </si>
  <si>
    <r>
      <t>·</t>
    </r>
    <r>
      <rPr>
        <sz val="7"/>
        <color theme="1"/>
        <rFont val="Times New Roman"/>
        <family val="1"/>
        <charset val="204"/>
      </rPr>
      <t xml:space="preserve">         </t>
    </r>
    <r>
      <rPr>
        <sz val="12"/>
        <color theme="1"/>
        <rFont val="Times New Roman"/>
        <family val="1"/>
        <charset val="204"/>
      </rPr>
      <t>повреждение деревьев до степени прекращения роста</t>
    </r>
  </si>
  <si>
    <t>414,6/231,3</t>
  </si>
  <si>
    <t>409,7/110,3</t>
  </si>
  <si>
    <t>824,3/341,6</t>
  </si>
  <si>
    <t>50%/68%</t>
  </si>
  <si>
    <t>50%/32%</t>
  </si>
  <si>
    <t>448,68/188,22</t>
  </si>
  <si>
    <t>222,3/302,00</t>
  </si>
  <si>
    <t>670,98/490,22</t>
  </si>
  <si>
    <t>67%/38%</t>
  </si>
  <si>
    <t>33%/62%</t>
  </si>
  <si>
    <t>62,7/0</t>
  </si>
  <si>
    <t>100%/0%</t>
  </si>
  <si>
    <t>205,6/295,575</t>
  </si>
  <si>
    <t>159,3/1,6</t>
  </si>
  <si>
    <t>4,8Б2,9Е1,4Ос0,7С0,2Олса+Ив,Л</t>
  </si>
  <si>
    <t>Вывод: Лесовосстановительные мероприятия не запланированы.</t>
  </si>
  <si>
    <t>Вывод: План по устройству минерализованных полос и уходу за минерализованными полосами выполнен в полном объеме.</t>
  </si>
  <si>
    <t>42,60/42,60</t>
  </si>
  <si>
    <t>3,6/3,6/12,818</t>
  </si>
  <si>
    <t>4,9Е4,1Б0,5С0,5Ос+Ив</t>
  </si>
  <si>
    <t>Вывод: Лесовосстановительные мероприятия выполнены в полном объёме.</t>
  </si>
  <si>
    <t>30,0/50,0</t>
  </si>
  <si>
    <t>75,0/95,0</t>
  </si>
  <si>
    <t>5,6Е3,1Б1,0Ос0,3С+Ив,Олса</t>
  </si>
  <si>
    <t>307,0/346,2</t>
  </si>
  <si>
    <t>240,0/243,6</t>
  </si>
  <si>
    <t>100,0/105,2</t>
  </si>
  <si>
    <t>126,0/131,2</t>
  </si>
  <si>
    <t>296,0/296,0</t>
  </si>
  <si>
    <t>5,1Б2,5Е1,3Ос1,1С+Олса, Олч,Ив,Л,К</t>
  </si>
  <si>
    <t>2000,00/2029,13</t>
  </si>
  <si>
    <t>2296,00/2325,03</t>
  </si>
  <si>
    <t>23,07/23,07/71376,0</t>
  </si>
  <si>
    <t>Вывод: Планы по строительству и содержанию лесохозяйственных дорог, устройству минерализованных полос и уходу за минерализованными полосами выполнены в полном объеме.</t>
  </si>
  <si>
    <t>58,10/58,10/179755,0</t>
  </si>
  <si>
    <t>8,9/8,9/27536,0</t>
  </si>
  <si>
    <t>6,65/6,65/20574,0</t>
  </si>
  <si>
    <t>27,76/27,76/85886,0</t>
  </si>
  <si>
    <t>Вывод: Планы по строительству и содержанию лесохозяйственных дорог, устройству минерализованных полос выполнены в полном объеме.</t>
  </si>
  <si>
    <t>3973/3 178 400</t>
  </si>
  <si>
    <t>Вывод: Число работников предприятия возросло в 2018 году до 1813 человек за счет привлечения, преимущественно, местных жителей.</t>
  </si>
  <si>
    <t>на 01.01.18 г. - 933 чел./89%     на 01.01.19 г. - 1813 чел./91%</t>
  </si>
  <si>
    <t>2439,57/2635,27</t>
  </si>
  <si>
    <t>115,6/453,19</t>
  </si>
  <si>
    <t>2555,17/3088,46</t>
  </si>
  <si>
    <t>95,5%/85,3%</t>
  </si>
  <si>
    <t>4,5%/14,7%</t>
  </si>
  <si>
    <t>Вывод: Число работников предприятия возросло в 2017 году до 1813 человек за счет привлечения, преимущественно, местных жителей.</t>
  </si>
  <si>
    <t>334,88/460,15</t>
  </si>
  <si>
    <t>126,10/342,80</t>
  </si>
  <si>
    <t>460,98/802,95</t>
  </si>
  <si>
    <t>72,6%/57,3%</t>
  </si>
  <si>
    <t>27,4%/42,7%</t>
  </si>
  <si>
    <t>120,62/183,17</t>
  </si>
  <si>
    <t>712,7/742,65</t>
  </si>
  <si>
    <t>730,6/753,35</t>
  </si>
  <si>
    <t>97,5%/98,6%</t>
  </si>
  <si>
    <t>2,5%/1,4%</t>
  </si>
  <si>
    <t>457,32/651,86</t>
  </si>
  <si>
    <t>0/18,5</t>
  </si>
  <si>
    <t>0/24,1</t>
  </si>
  <si>
    <t>0%/43,4%</t>
  </si>
  <si>
    <t>0%/56,6%</t>
  </si>
  <si>
    <t>615,01/1007,06</t>
  </si>
  <si>
    <t>260,20/611,5</t>
  </si>
  <si>
    <t>875,21/1618,56</t>
  </si>
  <si>
    <t>70,3%/62,2%</t>
  </si>
  <si>
    <t>29,7%/37,8%</t>
  </si>
  <si>
    <t xml:space="preserve">Вывод: Предприятие оказывает социальную помощь в виде оказания финансовой помощи МО. Объем вложений социального характера в 2018 году существенно увеличился. </t>
  </si>
  <si>
    <t>Вывод: Повышение квалификации прошли 6 работников из структурного подразделения предприятия АТЦ.</t>
  </si>
  <si>
    <t>Вывод: Средняя заработная плата в 2018 году увеличилась на 13,9 % по сравнению со средней зарплатой за 2017 год (54806,74 руб.)</t>
  </si>
  <si>
    <t>Вывод: За отчетный период лесонарушений в арендной базе зафиксировано на сумму            25329 руб.</t>
  </si>
  <si>
    <t>Вывод: Выпуск товарной продукции увеличился в 2018 году на 6668,00 тыс. руб.</t>
  </si>
  <si>
    <t xml:space="preserve">Вывод: Рентабельность производства повысилась в 2018 году.  </t>
  </si>
  <si>
    <t>Вывод: За отчетный период лесонарушений в арендной базе зафиксировано на сумму           171575,39 руб.</t>
  </si>
  <si>
    <t xml:space="preserve">Вывод: Предприятие оказывает социальную помощь в виде оказания финансовой помощи МО, поставке дров населению. Объем вложений социального характера в 2018 году существенно увеличился. </t>
  </si>
  <si>
    <t>Вывод: За отчетный период лесонарушений в арендной базе зафиксировано на сумму           135140 руб.</t>
  </si>
  <si>
    <t>Вывод: За отчётный период лесонарушений в арендной базе не зафиксировано.</t>
  </si>
  <si>
    <t>Вывод: За отчетный период лесонарушений в арендной базе зафиксировано на сумму           527713,51 руб.</t>
  </si>
  <si>
    <t>Вывод: За отчетный период лесонарушений в арендной базе зафиксировано на сумму           9741,31 руб.</t>
  </si>
  <si>
    <t>Вывод: Объем лесозаготовок в спелых и перестойных насаждениях не превысил разрешенный объем лесопользования. Фактический объём лесозаготовок при уходе за лесом несколько увеличен по сравнению с расчётным объёмом вследствие того, что в объём заготовок за 2018 год вошли делянки из расчётных лесосек 2016, 2017 года.</t>
  </si>
  <si>
    <t>Вывод: Фактический объём лесозаготовок  в спелых и перестойных насаждениях несколько увеличен по сравнению с расчётным объёмом вследствие того, что в объём заготовок за 2018 год вошли делянки из расчётной лесосеки 2017 года. Превышения расчётной лесосеки 2018 года нет. Рубки по уходу за лесом договором аренды не предусмотрены.</t>
  </si>
  <si>
    <t>Вывод: За отчетный период лесонарушений в арендной базе зафиксировано на сумму          23759,06 руб.</t>
  </si>
  <si>
    <t xml:space="preserve">Вывод: Предприятие оказывает социальную помощь в виде оказания финансовой помощи МО. </t>
  </si>
  <si>
    <t>Вывод: За отчетный период лесонарушений в арендной базе зафиксировано на сумму          56938,49 руб.</t>
  </si>
  <si>
    <t>Вывод: За отчетный период лесонарушений в арендной базе зафиксировано на сумму          153496,89 руб.</t>
  </si>
  <si>
    <t>Вывод: За отчетный период лесонарушений в арендной базе зафиксировано на сумму          29426,54 руб.</t>
  </si>
  <si>
    <t xml:space="preserve">Вывод: Вспышки размножения насекомых-вредителей, пожары в арендной базе в 2018 году не были зарегистрированы. Редкие и исчезающие виды сохранялись предприятием в ЛВПЦ, репрезентативных лесных участках, ключевых биотопах и объектах. Потенциальные места концентрации редких и исчезающих видов не затрагивались хозяйственной деятельностью предприятия, что позволяет утверждать о сохранении видов на данных территориях.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</si>
</sst>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#,##0.00\ &quot;₽&quot;;\-#,##0.00\ &quot;₽&quot;"/>
    <numFmt numFmtId="164" formatCode="0.0"/>
    <numFmt numFmtId="165" formatCode="0.0%"/>
    <numFmt numFmtId="166" formatCode="0.000"/>
    <numFmt numFmtId="167" formatCode="0.000000"/>
    <numFmt numFmtId="168" formatCode="#,##0.000"/>
    <numFmt numFmtId="169" formatCode="#,##0.00\ &quot;₽&quot;"/>
  </numFmts>
  <fonts count="2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sz val="11.5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 indent="5"/>
    </xf>
    <xf numFmtId="0" fontId="9" fillId="0" borderId="0" xfId="0" applyFont="1"/>
    <xf numFmtId="0" fontId="9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indent="2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1" fillId="3" borderId="1" xfId="0" applyFont="1" applyFill="1" applyBorder="1" applyAlignment="1">
      <alignment horizontal="center" vertical="center" wrapText="1"/>
    </xf>
    <xf numFmtId="167" fontId="0" fillId="0" borderId="0" xfId="0" applyNumberFormat="1"/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9" fontId="2" fillId="4" borderId="1" xfId="0" applyNumberFormat="1" applyFont="1" applyFill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center" vertical="center" wrapText="1"/>
    </xf>
    <xf numFmtId="165" fontId="14" fillId="4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166" fontId="11" fillId="4" borderId="1" xfId="0" applyNumberFormat="1" applyFont="1" applyFill="1" applyBorder="1" applyAlignment="1">
      <alignment horizontal="center" vertical="center" wrapText="1"/>
    </xf>
    <xf numFmtId="165" fontId="11" fillId="4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6" fontId="14" fillId="4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1" fillId="4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164" fontId="14" fillId="4" borderId="1" xfId="0" applyNumberFormat="1" applyFont="1" applyFill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 wrapText="1"/>
    </xf>
    <xf numFmtId="169" fontId="10" fillId="0" borderId="1" xfId="0" applyNumberFormat="1" applyFont="1" applyBorder="1" applyAlignment="1">
      <alignment horizontal="center" vertical="center" wrapText="1"/>
    </xf>
    <xf numFmtId="166" fontId="1" fillId="4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166" fontId="14" fillId="0" borderId="1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 indent="2"/>
    </xf>
    <xf numFmtId="0" fontId="2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left" vertical="center" wrapText="1" indent="2"/>
    </xf>
    <xf numFmtId="49" fontId="15" fillId="0" borderId="1" xfId="0" applyNumberFormat="1" applyFont="1" applyBorder="1" applyAlignment="1">
      <alignment horizontal="center" vertical="center" wrapText="1"/>
    </xf>
    <xf numFmtId="169" fontId="1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7" fontId="1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8" fontId="11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2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4" fillId="5" borderId="5" xfId="0" applyNumberFormat="1" applyFont="1" applyFill="1" applyBorder="1" applyAlignment="1">
      <alignment horizontal="left" vertical="center" wrapText="1"/>
    </xf>
    <xf numFmtId="49" fontId="14" fillId="5" borderId="6" xfId="0" applyNumberFormat="1" applyFont="1" applyFill="1" applyBorder="1" applyAlignment="1">
      <alignment horizontal="left" vertical="center" wrapText="1"/>
    </xf>
    <xf numFmtId="49" fontId="14" fillId="5" borderId="7" xfId="0" applyNumberFormat="1" applyFont="1" applyFill="1" applyBorder="1" applyAlignment="1">
      <alignment horizontal="left" vertical="center" wrapText="1"/>
    </xf>
    <xf numFmtId="0" fontId="14" fillId="5" borderId="5" xfId="0" applyFont="1" applyFill="1" applyBorder="1" applyAlignment="1">
      <alignment horizontal="left" vertical="center" wrapText="1"/>
    </xf>
    <xf numFmtId="0" fontId="14" fillId="5" borderId="6" xfId="0" applyFont="1" applyFill="1" applyBorder="1" applyAlignment="1">
      <alignment horizontal="left" vertical="center" wrapText="1"/>
    </xf>
    <xf numFmtId="0" fontId="14" fillId="5" borderId="7" xfId="0" applyFont="1" applyFill="1" applyBorder="1" applyAlignment="1">
      <alignment horizontal="left" vertical="center" wrapText="1"/>
    </xf>
    <xf numFmtId="0" fontId="20" fillId="5" borderId="5" xfId="0" applyFont="1" applyFill="1" applyBorder="1" applyAlignment="1">
      <alignment horizontal="left" vertical="center" wrapText="1"/>
    </xf>
    <xf numFmtId="0" fontId="20" fillId="5" borderId="6" xfId="0" applyFont="1" applyFill="1" applyBorder="1" applyAlignment="1">
      <alignment horizontal="left" vertical="center" wrapText="1"/>
    </xf>
    <xf numFmtId="0" fontId="20" fillId="5" borderId="7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justify" vertical="center" wrapText="1"/>
    </xf>
    <xf numFmtId="0" fontId="14" fillId="5" borderId="6" xfId="0" applyFont="1" applyFill="1" applyBorder="1" applyAlignment="1">
      <alignment horizontal="justify" vertical="center" wrapText="1"/>
    </xf>
    <xf numFmtId="0" fontId="14" fillId="5" borderId="7" xfId="0" applyFont="1" applyFill="1" applyBorder="1" applyAlignment="1">
      <alignment horizontal="justify" vertical="center" wrapText="1"/>
    </xf>
    <xf numFmtId="0" fontId="2" fillId="5" borderId="5" xfId="0" applyFont="1" applyFill="1" applyBorder="1" applyAlignment="1">
      <alignment horizontal="justify" vertical="center" wrapText="1"/>
    </xf>
    <xf numFmtId="0" fontId="2" fillId="5" borderId="6" xfId="0" applyFont="1" applyFill="1" applyBorder="1" applyAlignment="1">
      <alignment horizontal="justify" vertical="center" wrapText="1"/>
    </xf>
    <xf numFmtId="0" fontId="2" fillId="5" borderId="7" xfId="0" applyFont="1" applyFill="1" applyBorder="1" applyAlignment="1">
      <alignment horizontal="justify" vertical="center" wrapText="1"/>
    </xf>
    <xf numFmtId="49" fontId="2" fillId="5" borderId="5" xfId="0" applyNumberFormat="1" applyFont="1" applyFill="1" applyBorder="1" applyAlignment="1">
      <alignment horizontal="left" vertical="center" wrapText="1"/>
    </xf>
    <xf numFmtId="49" fontId="2" fillId="5" borderId="6" xfId="0" applyNumberFormat="1" applyFont="1" applyFill="1" applyBorder="1" applyAlignment="1">
      <alignment horizontal="left" vertical="center" wrapText="1"/>
    </xf>
    <xf numFmtId="49" fontId="2" fillId="5" borderId="7" xfId="0" applyNumberFormat="1" applyFont="1" applyFill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justify" vertical="center" wrapText="1"/>
    </xf>
    <xf numFmtId="0" fontId="20" fillId="5" borderId="6" xfId="0" applyFont="1" applyFill="1" applyBorder="1" applyAlignment="1">
      <alignment horizontal="justify" vertical="center" wrapText="1"/>
    </xf>
    <xf numFmtId="0" fontId="20" fillId="5" borderId="7" xfId="0" applyFont="1" applyFill="1" applyBorder="1" applyAlignment="1">
      <alignment horizontal="justify" vertical="center" wrapText="1"/>
    </xf>
    <xf numFmtId="0" fontId="2" fillId="5" borderId="8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2" fontId="11" fillId="0" borderId="3" xfId="0" applyNumberFormat="1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5"/>
  <sheetViews>
    <sheetView view="pageBreakPreview" topLeftCell="A97" zoomScaleNormal="100" zoomScaleSheetLayoutView="100" workbookViewId="0">
      <selection activeCell="F103" sqref="F103"/>
    </sheetView>
  </sheetViews>
  <sheetFormatPr defaultRowHeight="15" x14ac:dyDescent="0.25"/>
  <cols>
    <col min="1" max="1" width="9.140625" style="13"/>
    <col min="2" max="2" width="37.140625" style="13" customWidth="1"/>
    <col min="3" max="3" width="28.140625" style="14" customWidth="1"/>
    <col min="4" max="4" width="17.5703125" style="13" customWidth="1"/>
    <col min="5" max="5" width="12.42578125" customWidth="1"/>
  </cols>
  <sheetData>
    <row r="1" spans="1:4" ht="18.75" x14ac:dyDescent="0.25">
      <c r="A1" s="85" t="s">
        <v>88</v>
      </c>
      <c r="B1" s="85"/>
      <c r="C1" s="85"/>
      <c r="D1" s="85"/>
    </row>
    <row r="2" spans="1:4" ht="18.75" x14ac:dyDescent="0.25">
      <c r="A2" s="85" t="s">
        <v>87</v>
      </c>
      <c r="B2" s="85"/>
      <c r="C2" s="85"/>
      <c r="D2" s="85"/>
    </row>
    <row r="3" spans="1:4" ht="15.75" x14ac:dyDescent="0.25">
      <c r="A3" s="86" t="s">
        <v>86</v>
      </c>
      <c r="B3" s="86"/>
      <c r="C3" s="86"/>
      <c r="D3" s="86"/>
    </row>
    <row r="4" spans="1:4" ht="15.75" x14ac:dyDescent="0.25">
      <c r="A4" s="12"/>
    </row>
    <row r="5" spans="1:4" ht="32.25" customHeight="1" x14ac:dyDescent="0.25">
      <c r="A5" s="3" t="s">
        <v>85</v>
      </c>
      <c r="B5" s="6" t="s">
        <v>84</v>
      </c>
      <c r="C5" s="6" t="s">
        <v>83</v>
      </c>
      <c r="D5" s="6" t="s">
        <v>82</v>
      </c>
    </row>
    <row r="6" spans="1:4" ht="15.75" x14ac:dyDescent="0.25">
      <c r="A6" s="3">
        <v>1</v>
      </c>
      <c r="B6" s="6" t="s">
        <v>81</v>
      </c>
      <c r="C6" s="3"/>
      <c r="D6" s="3" t="s">
        <v>79</v>
      </c>
    </row>
    <row r="7" spans="1:4" ht="31.5" x14ac:dyDescent="0.25">
      <c r="A7" s="10" t="s">
        <v>78</v>
      </c>
      <c r="B7" s="6" t="s">
        <v>77</v>
      </c>
      <c r="C7" s="3" t="s">
        <v>76</v>
      </c>
      <c r="D7" s="6"/>
    </row>
    <row r="8" spans="1:4" ht="15.75" x14ac:dyDescent="0.25">
      <c r="A8" s="10" t="s">
        <v>75</v>
      </c>
      <c r="B8" s="6" t="s">
        <v>74</v>
      </c>
      <c r="C8" s="3">
        <v>78</v>
      </c>
      <c r="D8" s="6"/>
    </row>
    <row r="9" spans="1:4" ht="15.75" x14ac:dyDescent="0.25">
      <c r="A9" s="10" t="s">
        <v>73</v>
      </c>
      <c r="B9" s="6" t="s">
        <v>72</v>
      </c>
      <c r="C9" s="3">
        <v>4.0999999999999996</v>
      </c>
      <c r="D9" s="6"/>
    </row>
    <row r="10" spans="1:4" ht="45.75" customHeight="1" x14ac:dyDescent="0.25">
      <c r="A10" s="10" t="s">
        <v>71</v>
      </c>
      <c r="B10" s="6" t="s">
        <v>144</v>
      </c>
      <c r="C10" s="6">
        <f>SUM(C11:C14)</f>
        <v>38157</v>
      </c>
      <c r="D10" s="6"/>
    </row>
    <row r="11" spans="1:4" ht="15.75" x14ac:dyDescent="0.25">
      <c r="A11" s="91"/>
      <c r="B11" s="15" t="s">
        <v>89</v>
      </c>
      <c r="C11" s="3">
        <v>16296</v>
      </c>
      <c r="D11" s="6"/>
    </row>
    <row r="12" spans="1:4" ht="15.75" x14ac:dyDescent="0.25">
      <c r="A12" s="92"/>
      <c r="B12" s="15" t="s">
        <v>90</v>
      </c>
      <c r="C12" s="3">
        <v>7013</v>
      </c>
      <c r="D12" s="6"/>
    </row>
    <row r="13" spans="1:4" ht="15.75" x14ac:dyDescent="0.25">
      <c r="A13" s="92"/>
      <c r="B13" s="15" t="s">
        <v>91</v>
      </c>
      <c r="C13" s="3">
        <v>486</v>
      </c>
      <c r="D13" s="6"/>
    </row>
    <row r="14" spans="1:4" ht="15.75" x14ac:dyDescent="0.25">
      <c r="A14" s="93"/>
      <c r="B14" s="15" t="s">
        <v>92</v>
      </c>
      <c r="C14" s="3">
        <v>14362</v>
      </c>
      <c r="D14" s="6"/>
    </row>
    <row r="15" spans="1:4" ht="33" customHeight="1" x14ac:dyDescent="0.25">
      <c r="A15" s="10" t="s">
        <v>70</v>
      </c>
      <c r="B15" s="6" t="s">
        <v>69</v>
      </c>
      <c r="C15" s="6">
        <f>SUM(C16:C19)</f>
        <v>3481.3100000000004</v>
      </c>
      <c r="D15" s="6"/>
    </row>
    <row r="16" spans="1:4" ht="15.75" x14ac:dyDescent="0.25">
      <c r="A16" s="91"/>
      <c r="B16" s="15" t="s">
        <v>89</v>
      </c>
      <c r="C16" s="3">
        <v>533.48</v>
      </c>
      <c r="D16" s="6"/>
    </row>
    <row r="17" spans="1:4" ht="15.75" x14ac:dyDescent="0.25">
      <c r="A17" s="92"/>
      <c r="B17" s="15" t="s">
        <v>90</v>
      </c>
      <c r="C17" s="3">
        <v>464.14</v>
      </c>
      <c r="D17" s="6"/>
    </row>
    <row r="18" spans="1:4" ht="15.75" x14ac:dyDescent="0.25">
      <c r="A18" s="92"/>
      <c r="B18" s="15" t="s">
        <v>91</v>
      </c>
      <c r="C18" s="3">
        <v>83.37</v>
      </c>
      <c r="D18" s="6"/>
    </row>
    <row r="19" spans="1:4" ht="15.75" x14ac:dyDescent="0.25">
      <c r="A19" s="93"/>
      <c r="B19" s="15" t="s">
        <v>92</v>
      </c>
      <c r="C19" s="3">
        <v>2400.3200000000002</v>
      </c>
      <c r="D19" s="6"/>
    </row>
    <row r="20" spans="1:4" ht="19.5" customHeight="1" x14ac:dyDescent="0.25">
      <c r="A20" s="95" t="s">
        <v>153</v>
      </c>
      <c r="B20" s="96"/>
      <c r="C20" s="96"/>
      <c r="D20" s="97"/>
    </row>
    <row r="21" spans="1:4" ht="21" customHeight="1" x14ac:dyDescent="0.25">
      <c r="A21" s="3">
        <v>2</v>
      </c>
      <c r="B21" s="6" t="s">
        <v>68</v>
      </c>
      <c r="C21" s="3"/>
      <c r="D21" s="3" t="s">
        <v>4</v>
      </c>
    </row>
    <row r="22" spans="1:4" ht="15.75" customHeight="1" x14ac:dyDescent="0.25">
      <c r="A22" s="87"/>
      <c r="B22" s="15" t="s">
        <v>93</v>
      </c>
      <c r="C22" s="27">
        <v>38.1</v>
      </c>
      <c r="D22" s="6"/>
    </row>
    <row r="23" spans="1:4" ht="15.75" customHeight="1" x14ac:dyDescent="0.25">
      <c r="A23" s="94"/>
      <c r="B23" s="15" t="s">
        <v>170</v>
      </c>
      <c r="C23" s="51">
        <v>29.257999999999999</v>
      </c>
      <c r="D23" s="6"/>
    </row>
    <row r="24" spans="1:4" ht="15.75" customHeight="1" x14ac:dyDescent="0.25">
      <c r="A24" s="88"/>
      <c r="B24" s="15" t="s">
        <v>94</v>
      </c>
      <c r="C24" s="9">
        <f>C23/C22</f>
        <v>0.76792650918635164</v>
      </c>
      <c r="D24" s="6"/>
    </row>
    <row r="25" spans="1:4" ht="34.5" x14ac:dyDescent="0.25">
      <c r="A25" s="10" t="s">
        <v>67</v>
      </c>
      <c r="B25" s="4" t="s">
        <v>147</v>
      </c>
      <c r="C25" s="66">
        <f>SUM(C26:C30)</f>
        <v>29.257999999999999</v>
      </c>
      <c r="D25" s="6"/>
    </row>
    <row r="26" spans="1:4" ht="15.75" customHeight="1" x14ac:dyDescent="0.25">
      <c r="A26" s="87"/>
      <c r="B26" s="15" t="s">
        <v>95</v>
      </c>
      <c r="C26" s="58">
        <v>0.34899999999999998</v>
      </c>
      <c r="D26" s="6"/>
    </row>
    <row r="27" spans="1:4" ht="15.75" customHeight="1" x14ac:dyDescent="0.25">
      <c r="A27" s="94"/>
      <c r="B27" s="15" t="s">
        <v>96</v>
      </c>
      <c r="C27" s="58">
        <v>25.8</v>
      </c>
      <c r="D27" s="6"/>
    </row>
    <row r="28" spans="1:4" ht="15.75" customHeight="1" x14ac:dyDescent="0.25">
      <c r="A28" s="94"/>
      <c r="B28" s="15" t="s">
        <v>97</v>
      </c>
      <c r="C28" s="58">
        <v>3.1040000000000001</v>
      </c>
      <c r="D28" s="6"/>
    </row>
    <row r="29" spans="1:4" ht="15.75" customHeight="1" x14ac:dyDescent="0.25">
      <c r="A29" s="94"/>
      <c r="B29" s="15" t="s">
        <v>98</v>
      </c>
      <c r="C29" s="58">
        <v>5.0000000000000001E-3</v>
      </c>
      <c r="D29" s="6"/>
    </row>
    <row r="30" spans="1:4" ht="15.75" customHeight="1" x14ac:dyDescent="0.25">
      <c r="A30" s="88"/>
      <c r="B30" s="15" t="s">
        <v>99</v>
      </c>
      <c r="C30" s="58">
        <v>0</v>
      </c>
      <c r="D30" s="6"/>
    </row>
    <row r="31" spans="1:4" ht="34.5" customHeight="1" x14ac:dyDescent="0.25">
      <c r="A31" s="10" t="s">
        <v>65</v>
      </c>
      <c r="B31" s="4" t="s">
        <v>64</v>
      </c>
      <c r="C31" s="3"/>
      <c r="D31" s="6"/>
    </row>
    <row r="32" spans="1:4" ht="15.75" x14ac:dyDescent="0.25">
      <c r="A32" s="87"/>
      <c r="B32" s="15" t="s">
        <v>93</v>
      </c>
      <c r="C32" s="27">
        <v>36.299999999999997</v>
      </c>
      <c r="D32" s="6"/>
    </row>
    <row r="33" spans="1:5" ht="15.75" x14ac:dyDescent="0.25">
      <c r="A33" s="88"/>
      <c r="B33" s="15" t="s">
        <v>100</v>
      </c>
      <c r="C33" s="51">
        <v>29.257999999999999</v>
      </c>
      <c r="D33" s="6"/>
      <c r="E33" s="34"/>
    </row>
    <row r="34" spans="1:5" ht="31.5" x14ac:dyDescent="0.25">
      <c r="A34" s="10" t="s">
        <v>63</v>
      </c>
      <c r="B34" s="7" t="s">
        <v>62</v>
      </c>
      <c r="C34" s="6"/>
      <c r="D34" s="6"/>
    </row>
    <row r="35" spans="1:5" ht="15.75" x14ac:dyDescent="0.25">
      <c r="A35" s="87"/>
      <c r="B35" s="15" t="s">
        <v>93</v>
      </c>
      <c r="C35" s="27">
        <v>1.8</v>
      </c>
      <c r="D35" s="6"/>
    </row>
    <row r="36" spans="1:5" ht="15.75" x14ac:dyDescent="0.25">
      <c r="A36" s="88"/>
      <c r="B36" s="15" t="s">
        <v>100</v>
      </c>
      <c r="C36" s="3">
        <v>0</v>
      </c>
      <c r="D36" s="6"/>
    </row>
    <row r="37" spans="1:5" ht="19.5" customHeight="1" x14ac:dyDescent="0.25">
      <c r="A37" s="98" t="s">
        <v>162</v>
      </c>
      <c r="B37" s="99"/>
      <c r="C37" s="99"/>
      <c r="D37" s="100"/>
    </row>
    <row r="38" spans="1:5" ht="31.5" x14ac:dyDescent="0.25">
      <c r="A38" s="3">
        <v>3</v>
      </c>
      <c r="B38" s="4" t="s">
        <v>61</v>
      </c>
      <c r="C38" s="3" t="s">
        <v>171</v>
      </c>
      <c r="D38" s="3" t="s">
        <v>4</v>
      </c>
    </row>
    <row r="39" spans="1:5" ht="15.75" x14ac:dyDescent="0.25">
      <c r="A39" s="87"/>
      <c r="B39" s="15" t="s">
        <v>101</v>
      </c>
      <c r="C39" s="51" t="s">
        <v>288</v>
      </c>
      <c r="D39" s="6"/>
    </row>
    <row r="40" spans="1:5" ht="15.75" x14ac:dyDescent="0.25">
      <c r="A40" s="94"/>
      <c r="B40" s="15" t="s">
        <v>102</v>
      </c>
      <c r="C40" s="51" t="s">
        <v>288</v>
      </c>
      <c r="D40" s="6"/>
    </row>
    <row r="41" spans="1:5" ht="31.5" x14ac:dyDescent="0.25">
      <c r="A41" s="94"/>
      <c r="B41" s="15" t="s">
        <v>103</v>
      </c>
      <c r="C41" s="3" t="s">
        <v>112</v>
      </c>
      <c r="D41" s="6"/>
    </row>
    <row r="42" spans="1:5" ht="15.75" x14ac:dyDescent="0.25">
      <c r="A42" s="94"/>
      <c r="B42" s="15" t="s">
        <v>104</v>
      </c>
      <c r="C42" s="9" t="s">
        <v>167</v>
      </c>
      <c r="D42" s="6"/>
    </row>
    <row r="43" spans="1:5" ht="15.75" x14ac:dyDescent="0.25">
      <c r="A43" s="88"/>
      <c r="B43" s="15" t="s">
        <v>105</v>
      </c>
      <c r="C43" s="9" t="s">
        <v>166</v>
      </c>
      <c r="D43" s="6"/>
    </row>
    <row r="44" spans="1:5" ht="33" customHeight="1" x14ac:dyDescent="0.25">
      <c r="A44" s="98" t="s">
        <v>148</v>
      </c>
      <c r="B44" s="99"/>
      <c r="C44" s="99"/>
      <c r="D44" s="100"/>
    </row>
    <row r="45" spans="1:5" ht="31.5" x14ac:dyDescent="0.25">
      <c r="A45" s="3">
        <v>4</v>
      </c>
      <c r="B45" s="7" t="s">
        <v>60</v>
      </c>
      <c r="C45" s="3"/>
      <c r="D45" s="3" t="s">
        <v>4</v>
      </c>
    </row>
    <row r="46" spans="1:5" ht="15.75" customHeight="1" x14ac:dyDescent="0.25">
      <c r="A46" s="104"/>
      <c r="B46" s="70" t="s">
        <v>106</v>
      </c>
      <c r="C46" s="37" t="s">
        <v>172</v>
      </c>
      <c r="D46" s="40"/>
    </row>
    <row r="47" spans="1:5" ht="15.75" customHeight="1" x14ac:dyDescent="0.25">
      <c r="A47" s="105"/>
      <c r="B47" s="70" t="s">
        <v>107</v>
      </c>
      <c r="C47" s="37" t="s">
        <v>59</v>
      </c>
      <c r="D47" s="40"/>
    </row>
    <row r="48" spans="1:5" ht="15.75" customHeight="1" x14ac:dyDescent="0.25">
      <c r="A48" s="105"/>
      <c r="B48" s="70" t="s">
        <v>108</v>
      </c>
      <c r="C48" s="37" t="s">
        <v>59</v>
      </c>
      <c r="D48" s="40"/>
    </row>
    <row r="49" spans="1:6" ht="31.5" x14ac:dyDescent="0.25">
      <c r="A49" s="106"/>
      <c r="B49" s="70" t="s">
        <v>109</v>
      </c>
      <c r="C49" s="37" t="s">
        <v>172</v>
      </c>
      <c r="D49" s="40"/>
    </row>
    <row r="50" spans="1:6" ht="20.25" customHeight="1" x14ac:dyDescent="0.25">
      <c r="A50" s="98" t="s">
        <v>150</v>
      </c>
      <c r="B50" s="99"/>
      <c r="C50" s="99"/>
      <c r="D50" s="100"/>
    </row>
    <row r="51" spans="1:6" ht="30" customHeight="1" x14ac:dyDescent="0.25">
      <c r="A51" s="89">
        <v>5</v>
      </c>
      <c r="B51" s="90" t="s">
        <v>58</v>
      </c>
      <c r="C51" s="87">
        <v>1.5</v>
      </c>
      <c r="D51" s="87" t="s">
        <v>57</v>
      </c>
    </row>
    <row r="52" spans="1:6" x14ac:dyDescent="0.25">
      <c r="A52" s="89"/>
      <c r="B52" s="90"/>
      <c r="C52" s="88"/>
      <c r="D52" s="88"/>
    </row>
    <row r="53" spans="1:6" ht="19.5" customHeight="1" x14ac:dyDescent="0.25">
      <c r="A53" s="98" t="s">
        <v>154</v>
      </c>
      <c r="B53" s="99"/>
      <c r="C53" s="99"/>
      <c r="D53" s="100"/>
    </row>
    <row r="54" spans="1:6" ht="31.5" x14ac:dyDescent="0.25">
      <c r="A54" s="3">
        <v>6</v>
      </c>
      <c r="B54" s="4" t="s">
        <v>56</v>
      </c>
      <c r="C54" s="3"/>
      <c r="D54" s="3" t="s">
        <v>4</v>
      </c>
    </row>
    <row r="55" spans="1:6" ht="15.75" x14ac:dyDescent="0.25">
      <c r="A55" s="87"/>
      <c r="B55" s="5" t="s">
        <v>55</v>
      </c>
      <c r="C55" s="19">
        <f>C56+C63+C68+C79+C80+C65</f>
        <v>8348</v>
      </c>
      <c r="D55" s="6"/>
      <c r="E55" s="32"/>
      <c r="F55" s="32"/>
    </row>
    <row r="56" spans="1:6" ht="83.25" customHeight="1" x14ac:dyDescent="0.25">
      <c r="A56" s="94"/>
      <c r="B56" s="2" t="s">
        <v>54</v>
      </c>
      <c r="C56" s="31">
        <f>SUM(C57:C62)</f>
        <v>314</v>
      </c>
      <c r="D56" s="6"/>
    </row>
    <row r="57" spans="1:6" ht="15.75" customHeight="1" x14ac:dyDescent="0.25">
      <c r="A57" s="94"/>
      <c r="B57" s="2" t="s">
        <v>53</v>
      </c>
      <c r="C57" s="19"/>
      <c r="D57" s="3"/>
    </row>
    <row r="58" spans="1:6" ht="15.75" customHeight="1" x14ac:dyDescent="0.25">
      <c r="A58" s="94"/>
      <c r="B58" s="5" t="s">
        <v>143</v>
      </c>
      <c r="C58" s="19"/>
      <c r="D58" s="6"/>
      <c r="E58" s="32"/>
    </row>
    <row r="59" spans="1:6" ht="15.75" customHeight="1" x14ac:dyDescent="0.25">
      <c r="A59" s="94"/>
      <c r="B59" s="5" t="s">
        <v>52</v>
      </c>
      <c r="C59" s="19"/>
      <c r="D59" s="6"/>
    </row>
    <row r="60" spans="1:6" ht="15.75" customHeight="1" x14ac:dyDescent="0.25">
      <c r="A60" s="94"/>
      <c r="B60" s="5" t="s">
        <v>51</v>
      </c>
      <c r="C60" s="19"/>
      <c r="D60" s="6"/>
    </row>
    <row r="61" spans="1:6" ht="47.25" customHeight="1" x14ac:dyDescent="0.25">
      <c r="A61" s="94"/>
      <c r="B61" s="5" t="s">
        <v>145</v>
      </c>
      <c r="C61" s="19">
        <f>309+5</f>
        <v>314</v>
      </c>
      <c r="D61" s="6"/>
      <c r="E61" s="32"/>
    </row>
    <row r="62" spans="1:6" ht="32.25" customHeight="1" x14ac:dyDescent="0.25">
      <c r="A62" s="94"/>
      <c r="B62" s="5" t="s">
        <v>141</v>
      </c>
      <c r="C62" s="19"/>
      <c r="D62" s="6"/>
      <c r="E62" s="32"/>
    </row>
    <row r="63" spans="1:6" ht="60.75" customHeight="1" x14ac:dyDescent="0.25">
      <c r="A63" s="94"/>
      <c r="B63" s="2" t="s">
        <v>50</v>
      </c>
      <c r="C63" s="31">
        <f>C64</f>
        <v>1742</v>
      </c>
      <c r="D63" s="6"/>
      <c r="E63" s="32"/>
    </row>
    <row r="64" spans="1:6" ht="31.5" x14ac:dyDescent="0.25">
      <c r="A64" s="94"/>
      <c r="B64" s="4" t="s">
        <v>49</v>
      </c>
      <c r="C64" s="19">
        <v>1742</v>
      </c>
      <c r="D64" s="6"/>
    </row>
    <row r="65" spans="1:6" ht="67.5" customHeight="1" x14ac:dyDescent="0.25">
      <c r="A65" s="94"/>
      <c r="B65" s="5" t="s">
        <v>142</v>
      </c>
      <c r="C65" s="31"/>
      <c r="D65" s="5"/>
      <c r="E65" s="32"/>
    </row>
    <row r="66" spans="1:6" ht="15.75" x14ac:dyDescent="0.25">
      <c r="A66" s="94"/>
      <c r="B66" s="8" t="s">
        <v>48</v>
      </c>
      <c r="C66" s="19"/>
      <c r="D66" s="5"/>
    </row>
    <row r="67" spans="1:6" ht="66.75" customHeight="1" x14ac:dyDescent="0.25">
      <c r="A67" s="94"/>
      <c r="B67" s="5" t="s">
        <v>47</v>
      </c>
      <c r="C67" s="25"/>
      <c r="D67" s="5"/>
    </row>
    <row r="68" spans="1:6" ht="48.75" customHeight="1" x14ac:dyDescent="0.25">
      <c r="A68" s="94"/>
      <c r="B68" s="5" t="s">
        <v>46</v>
      </c>
      <c r="C68" s="28">
        <f>C69+C74</f>
        <v>6292</v>
      </c>
      <c r="D68" s="5"/>
      <c r="E68" s="32"/>
    </row>
    <row r="69" spans="1:6" ht="15.75" x14ac:dyDescent="0.25">
      <c r="A69" s="94"/>
      <c r="B69" s="7" t="s">
        <v>45</v>
      </c>
      <c r="C69" s="25">
        <f>C70+C71+C72+C73</f>
        <v>6292</v>
      </c>
      <c r="D69" s="7"/>
    </row>
    <row r="70" spans="1:6" ht="18" customHeight="1" x14ac:dyDescent="0.25">
      <c r="A70" s="94"/>
      <c r="B70" s="5" t="s">
        <v>44</v>
      </c>
      <c r="C70" s="25">
        <v>3922</v>
      </c>
      <c r="D70" s="5"/>
      <c r="E70" s="32"/>
      <c r="F70" s="32"/>
    </row>
    <row r="71" spans="1:6" ht="18" customHeight="1" x14ac:dyDescent="0.25">
      <c r="A71" s="94"/>
      <c r="B71" s="5" t="s">
        <v>43</v>
      </c>
      <c r="C71" s="25">
        <v>1919</v>
      </c>
      <c r="D71" s="5"/>
      <c r="E71" s="32"/>
    </row>
    <row r="72" spans="1:6" ht="61.5" customHeight="1" x14ac:dyDescent="0.25">
      <c r="A72" s="94"/>
      <c r="B72" s="5" t="s">
        <v>139</v>
      </c>
      <c r="C72" s="25"/>
      <c r="D72" s="5"/>
      <c r="E72" s="32"/>
    </row>
    <row r="73" spans="1:6" ht="45.75" customHeight="1" x14ac:dyDescent="0.25">
      <c r="A73" s="94"/>
      <c r="B73" s="5" t="s">
        <v>127</v>
      </c>
      <c r="C73" s="25">
        <v>451</v>
      </c>
      <c r="D73" s="5"/>
      <c r="E73" s="32"/>
    </row>
    <row r="74" spans="1:6" ht="15.75" x14ac:dyDescent="0.25">
      <c r="A74" s="94"/>
      <c r="B74" s="7" t="s">
        <v>42</v>
      </c>
      <c r="C74" s="25"/>
      <c r="D74" s="7"/>
    </row>
    <row r="75" spans="1:6" ht="27" customHeight="1" x14ac:dyDescent="0.25">
      <c r="A75" s="94"/>
      <c r="B75" s="7" t="s">
        <v>41</v>
      </c>
      <c r="C75" s="25"/>
      <c r="D75" s="7"/>
    </row>
    <row r="76" spans="1:6" ht="19.5" customHeight="1" x14ac:dyDescent="0.25">
      <c r="A76" s="94"/>
      <c r="B76" s="7" t="s">
        <v>40</v>
      </c>
      <c r="C76" s="25"/>
      <c r="D76" s="7"/>
    </row>
    <row r="77" spans="1:6" ht="28.5" customHeight="1" x14ac:dyDescent="0.25">
      <c r="A77" s="94"/>
      <c r="B77" s="7" t="s">
        <v>39</v>
      </c>
      <c r="C77" s="25"/>
      <c r="D77" s="7"/>
    </row>
    <row r="78" spans="1:6" ht="93" customHeight="1" x14ac:dyDescent="0.25">
      <c r="A78" s="94"/>
      <c r="B78" s="7" t="s">
        <v>38</v>
      </c>
      <c r="C78" s="25"/>
      <c r="D78" s="7"/>
    </row>
    <row r="79" spans="1:6" ht="63.75" customHeight="1" x14ac:dyDescent="0.25">
      <c r="A79" s="94"/>
      <c r="B79" s="5" t="s">
        <v>37</v>
      </c>
      <c r="C79" s="28"/>
      <c r="D79" s="5"/>
      <c r="E79" s="32"/>
    </row>
    <row r="80" spans="1:6" ht="67.5" customHeight="1" x14ac:dyDescent="0.25">
      <c r="A80" s="88"/>
      <c r="B80" s="5" t="s">
        <v>36</v>
      </c>
      <c r="C80" s="28"/>
      <c r="D80" s="5"/>
      <c r="E80" s="32"/>
    </row>
    <row r="81" spans="1:5" ht="93" customHeight="1" x14ac:dyDescent="0.25">
      <c r="A81" s="98" t="s">
        <v>168</v>
      </c>
      <c r="B81" s="99"/>
      <c r="C81" s="99"/>
      <c r="D81" s="100"/>
      <c r="E81" s="32"/>
    </row>
    <row r="82" spans="1:5" ht="34.5" customHeight="1" x14ac:dyDescent="0.25">
      <c r="A82" s="3">
        <v>7</v>
      </c>
      <c r="B82" s="7" t="s">
        <v>35</v>
      </c>
      <c r="C82" s="3"/>
      <c r="D82" s="3" t="s">
        <v>4</v>
      </c>
    </row>
    <row r="83" spans="1:5" ht="45.75" customHeight="1" x14ac:dyDescent="0.25">
      <c r="A83" s="87"/>
      <c r="B83" s="5" t="s">
        <v>34</v>
      </c>
      <c r="C83" s="49" t="s">
        <v>59</v>
      </c>
      <c r="D83" s="5"/>
    </row>
    <row r="84" spans="1:5" ht="33.75" customHeight="1" x14ac:dyDescent="0.25">
      <c r="A84" s="94"/>
      <c r="B84" s="5" t="s">
        <v>33</v>
      </c>
      <c r="C84" s="73" t="s">
        <v>59</v>
      </c>
      <c r="D84" s="5"/>
    </row>
    <row r="85" spans="1:5" ht="33.75" customHeight="1" x14ac:dyDescent="0.25">
      <c r="A85" s="94"/>
      <c r="B85" s="5" t="s">
        <v>32</v>
      </c>
      <c r="C85" s="16" t="s">
        <v>173</v>
      </c>
      <c r="D85" s="5"/>
    </row>
    <row r="86" spans="1:5" ht="33.75" customHeight="1" x14ac:dyDescent="0.25">
      <c r="A86" s="88"/>
      <c r="B86" s="5" t="s">
        <v>31</v>
      </c>
      <c r="C86" s="16" t="s">
        <v>174</v>
      </c>
      <c r="D86" s="5"/>
    </row>
    <row r="87" spans="1:5" ht="33" customHeight="1" x14ac:dyDescent="0.25">
      <c r="A87" s="110" t="s">
        <v>155</v>
      </c>
      <c r="B87" s="111"/>
      <c r="C87" s="111"/>
      <c r="D87" s="112"/>
    </row>
    <row r="88" spans="1:5" ht="31.5" customHeight="1" x14ac:dyDescent="0.25">
      <c r="A88" s="3">
        <v>8</v>
      </c>
      <c r="B88" s="7" t="s">
        <v>163</v>
      </c>
      <c r="C88" s="3">
        <v>0</v>
      </c>
      <c r="D88" s="3" t="s">
        <v>4</v>
      </c>
    </row>
    <row r="89" spans="1:5" ht="15.75" customHeight="1" x14ac:dyDescent="0.25">
      <c r="A89" s="107"/>
      <c r="B89" s="5" t="s">
        <v>30</v>
      </c>
      <c r="C89" s="3">
        <v>0</v>
      </c>
      <c r="D89" s="17"/>
    </row>
    <row r="90" spans="1:5" ht="15.75" customHeight="1" x14ac:dyDescent="0.25">
      <c r="A90" s="108"/>
      <c r="B90" s="5" t="s">
        <v>29</v>
      </c>
      <c r="C90" s="3">
        <v>0</v>
      </c>
      <c r="D90" s="17"/>
    </row>
    <row r="91" spans="1:5" ht="15.75" customHeight="1" x14ac:dyDescent="0.25">
      <c r="A91" s="108"/>
      <c r="B91" s="5" t="s">
        <v>28</v>
      </c>
      <c r="C91" s="3">
        <v>0</v>
      </c>
      <c r="D91" s="17"/>
    </row>
    <row r="92" spans="1:5" ht="15.75" customHeight="1" x14ac:dyDescent="0.25">
      <c r="A92" s="108"/>
      <c r="B92" s="5" t="s">
        <v>27</v>
      </c>
      <c r="C92" s="3">
        <v>0</v>
      </c>
      <c r="D92" s="17"/>
    </row>
    <row r="93" spans="1:5" ht="36" customHeight="1" x14ac:dyDescent="0.25">
      <c r="A93" s="109"/>
      <c r="B93" s="5" t="s">
        <v>26</v>
      </c>
      <c r="C93" s="3">
        <v>0</v>
      </c>
      <c r="D93" s="17"/>
    </row>
    <row r="94" spans="1:5" ht="20.25" customHeight="1" x14ac:dyDescent="0.25">
      <c r="A94" s="101" t="s">
        <v>312</v>
      </c>
      <c r="B94" s="102"/>
      <c r="C94" s="102"/>
      <c r="D94" s="103"/>
    </row>
    <row r="95" spans="1:5" ht="43.5" customHeight="1" x14ac:dyDescent="0.25">
      <c r="A95" s="3">
        <v>9</v>
      </c>
      <c r="B95" s="7" t="s">
        <v>25</v>
      </c>
      <c r="C95" s="3" t="s">
        <v>59</v>
      </c>
      <c r="D95" s="3" t="s">
        <v>4</v>
      </c>
    </row>
    <row r="96" spans="1:5" ht="30.75" customHeight="1" x14ac:dyDescent="0.25">
      <c r="A96" s="98" t="s">
        <v>157</v>
      </c>
      <c r="B96" s="99"/>
      <c r="C96" s="99"/>
      <c r="D96" s="100"/>
    </row>
    <row r="97" spans="1:4" ht="21.75" customHeight="1" x14ac:dyDescent="0.25">
      <c r="A97" s="3">
        <v>10</v>
      </c>
      <c r="B97" s="7" t="s">
        <v>24</v>
      </c>
      <c r="C97" s="6"/>
      <c r="D97" s="3" t="s">
        <v>4</v>
      </c>
    </row>
    <row r="98" spans="1:4" ht="31.5" customHeight="1" x14ac:dyDescent="0.25">
      <c r="A98" s="107"/>
      <c r="B98" s="5" t="s">
        <v>23</v>
      </c>
      <c r="C98" s="3" t="s">
        <v>59</v>
      </c>
      <c r="D98" s="18"/>
    </row>
    <row r="99" spans="1:4" ht="31.5" customHeight="1" x14ac:dyDescent="0.25">
      <c r="A99" s="108"/>
      <c r="B99" s="5" t="s">
        <v>22</v>
      </c>
      <c r="C99" s="3" t="s">
        <v>59</v>
      </c>
      <c r="D99" s="3" t="s">
        <v>4</v>
      </c>
    </row>
    <row r="100" spans="1:4" ht="31.5" customHeight="1" x14ac:dyDescent="0.25">
      <c r="A100" s="108"/>
      <c r="B100" s="5" t="s">
        <v>21</v>
      </c>
      <c r="C100" s="3" t="s">
        <v>59</v>
      </c>
      <c r="D100" s="3" t="s">
        <v>4</v>
      </c>
    </row>
    <row r="101" spans="1:4" ht="47.25" customHeight="1" x14ac:dyDescent="0.25">
      <c r="A101" s="108"/>
      <c r="B101" s="5" t="s">
        <v>20</v>
      </c>
      <c r="C101" s="81" t="s">
        <v>59</v>
      </c>
      <c r="D101" s="3" t="s">
        <v>18</v>
      </c>
    </row>
    <row r="102" spans="1:4" ht="60.75" customHeight="1" x14ac:dyDescent="0.25">
      <c r="A102" s="108"/>
      <c r="B102" s="5" t="s">
        <v>19</v>
      </c>
      <c r="C102" s="81" t="s">
        <v>59</v>
      </c>
      <c r="D102" s="3" t="s">
        <v>18</v>
      </c>
    </row>
    <row r="103" spans="1:4" ht="48.75" customHeight="1" x14ac:dyDescent="0.25">
      <c r="A103" s="109"/>
      <c r="B103" s="5" t="s">
        <v>17</v>
      </c>
      <c r="C103" s="3" t="s">
        <v>59</v>
      </c>
      <c r="D103" s="3" t="s">
        <v>14</v>
      </c>
    </row>
    <row r="104" spans="1:4" ht="96" customHeight="1" x14ac:dyDescent="0.25">
      <c r="A104" s="113" t="s">
        <v>322</v>
      </c>
      <c r="B104" s="114"/>
      <c r="C104" s="114"/>
      <c r="D104" s="115"/>
    </row>
    <row r="105" spans="1:4" ht="34.5" customHeight="1" x14ac:dyDescent="0.25">
      <c r="A105" s="3">
        <v>11</v>
      </c>
      <c r="B105" s="7" t="s">
        <v>164</v>
      </c>
      <c r="C105" s="3"/>
      <c r="D105" s="3" t="s">
        <v>14</v>
      </c>
    </row>
    <row r="106" spans="1:4" ht="18" customHeight="1" x14ac:dyDescent="0.25">
      <c r="A106" s="107"/>
      <c r="B106" s="5" t="s">
        <v>13</v>
      </c>
      <c r="C106" s="51" t="s">
        <v>59</v>
      </c>
      <c r="D106" s="17"/>
    </row>
    <row r="107" spans="1:4" ht="31.5" customHeight="1" x14ac:dyDescent="0.25">
      <c r="A107" s="108"/>
      <c r="B107" s="5" t="s">
        <v>12</v>
      </c>
      <c r="C107" s="52" t="s">
        <v>59</v>
      </c>
      <c r="D107" s="17"/>
    </row>
    <row r="108" spans="1:4" ht="30" customHeight="1" x14ac:dyDescent="0.25">
      <c r="A108" s="108"/>
      <c r="B108" s="5" t="s">
        <v>11</v>
      </c>
      <c r="C108" s="51" t="s">
        <v>59</v>
      </c>
      <c r="D108" s="17"/>
    </row>
    <row r="109" spans="1:4" ht="30" customHeight="1" x14ac:dyDescent="0.25">
      <c r="A109" s="108"/>
      <c r="B109" s="5" t="s">
        <v>160</v>
      </c>
      <c r="C109" s="74">
        <v>886000</v>
      </c>
      <c r="D109" s="3" t="s">
        <v>4</v>
      </c>
    </row>
    <row r="110" spans="1:4" ht="18" customHeight="1" x14ac:dyDescent="0.25">
      <c r="A110" s="109"/>
      <c r="B110" s="5" t="s">
        <v>10</v>
      </c>
      <c r="C110" s="51" t="s">
        <v>59</v>
      </c>
      <c r="D110" s="17"/>
    </row>
    <row r="111" spans="1:4" ht="31.5" customHeight="1" x14ac:dyDescent="0.25">
      <c r="A111" s="82" t="s">
        <v>158</v>
      </c>
      <c r="B111" s="83"/>
      <c r="C111" s="83"/>
      <c r="D111" s="84"/>
    </row>
    <row r="112" spans="1:4" ht="63" customHeight="1" x14ac:dyDescent="0.25">
      <c r="A112" s="3">
        <v>12</v>
      </c>
      <c r="B112" s="7" t="s">
        <v>9</v>
      </c>
      <c r="C112" s="64" t="s">
        <v>276</v>
      </c>
      <c r="D112" s="17"/>
    </row>
    <row r="113" spans="1:4" ht="32.25" customHeight="1" x14ac:dyDescent="0.25">
      <c r="A113" s="110" t="s">
        <v>275</v>
      </c>
      <c r="B113" s="111"/>
      <c r="C113" s="111"/>
      <c r="D113" s="112"/>
    </row>
    <row r="114" spans="1:4" ht="31.5" x14ac:dyDescent="0.25">
      <c r="A114" s="3">
        <v>13</v>
      </c>
      <c r="B114" s="4" t="s">
        <v>8</v>
      </c>
      <c r="C114" s="51">
        <v>6</v>
      </c>
      <c r="D114" s="3" t="s">
        <v>4</v>
      </c>
    </row>
    <row r="115" spans="1:4" ht="30" customHeight="1" x14ac:dyDescent="0.25">
      <c r="A115" s="113" t="s">
        <v>304</v>
      </c>
      <c r="B115" s="114"/>
      <c r="C115" s="114"/>
      <c r="D115" s="115"/>
    </row>
    <row r="116" spans="1:4" ht="78.75" x14ac:dyDescent="0.25">
      <c r="A116" s="3">
        <v>14</v>
      </c>
      <c r="B116" s="4" t="s">
        <v>7</v>
      </c>
      <c r="C116" s="51">
        <v>62428.59</v>
      </c>
      <c r="D116" s="3" t="s">
        <v>4</v>
      </c>
    </row>
    <row r="117" spans="1:4" ht="33" customHeight="1" x14ac:dyDescent="0.25">
      <c r="A117" s="82" t="s">
        <v>305</v>
      </c>
      <c r="B117" s="83"/>
      <c r="C117" s="83"/>
      <c r="D117" s="84"/>
    </row>
    <row r="118" spans="1:4" ht="31.5" x14ac:dyDescent="0.25">
      <c r="A118" s="3">
        <v>15</v>
      </c>
      <c r="B118" s="4" t="s">
        <v>6</v>
      </c>
      <c r="C118" s="75">
        <v>2439117</v>
      </c>
      <c r="D118" s="3" t="s">
        <v>4</v>
      </c>
    </row>
    <row r="119" spans="1:4" ht="18.75" customHeight="1" x14ac:dyDescent="0.25">
      <c r="A119" s="82" t="s">
        <v>307</v>
      </c>
      <c r="B119" s="83"/>
      <c r="C119" s="83"/>
      <c r="D119" s="84"/>
    </row>
    <row r="120" spans="1:4" ht="15.75" x14ac:dyDescent="0.25">
      <c r="A120" s="3">
        <v>16</v>
      </c>
      <c r="B120" s="4" t="s">
        <v>5</v>
      </c>
      <c r="C120" s="51">
        <v>22.9</v>
      </c>
      <c r="D120" s="3" t="s">
        <v>4</v>
      </c>
    </row>
    <row r="121" spans="1:4" ht="17.25" customHeight="1" x14ac:dyDescent="0.25">
      <c r="A121" s="82" t="s">
        <v>308</v>
      </c>
      <c r="B121" s="83"/>
      <c r="C121" s="83"/>
      <c r="D121" s="84"/>
    </row>
    <row r="122" spans="1:4" ht="238.5" customHeight="1" x14ac:dyDescent="0.25">
      <c r="A122" s="3">
        <v>17</v>
      </c>
      <c r="B122" s="4" t="s">
        <v>3</v>
      </c>
      <c r="C122" s="3" t="s">
        <v>59</v>
      </c>
      <c r="D122" s="3" t="s">
        <v>2</v>
      </c>
    </row>
    <row r="123" spans="1:4" ht="30" customHeight="1" x14ac:dyDescent="0.25">
      <c r="A123" s="82" t="s">
        <v>161</v>
      </c>
      <c r="B123" s="83"/>
      <c r="C123" s="83"/>
      <c r="D123" s="84"/>
    </row>
    <row r="124" spans="1:4" ht="93" customHeight="1" x14ac:dyDescent="0.25">
      <c r="A124" s="3">
        <v>18</v>
      </c>
      <c r="B124" s="4" t="s">
        <v>1</v>
      </c>
      <c r="C124" s="3" t="s">
        <v>59</v>
      </c>
      <c r="D124" s="3" t="s">
        <v>0</v>
      </c>
    </row>
    <row r="125" spans="1:4" ht="15.75" x14ac:dyDescent="0.25">
      <c r="A125" s="1"/>
    </row>
  </sheetData>
  <mergeCells count="37">
    <mergeCell ref="A115:D115"/>
    <mergeCell ref="A117:D117"/>
    <mergeCell ref="A119:D119"/>
    <mergeCell ref="A121:D121"/>
    <mergeCell ref="A113:D113"/>
    <mergeCell ref="A111:D111"/>
    <mergeCell ref="A94:D94"/>
    <mergeCell ref="A35:A36"/>
    <mergeCell ref="A39:A43"/>
    <mergeCell ref="A46:A49"/>
    <mergeCell ref="A55:A80"/>
    <mergeCell ref="A53:D53"/>
    <mergeCell ref="C51:C52"/>
    <mergeCell ref="A89:A93"/>
    <mergeCell ref="A98:A103"/>
    <mergeCell ref="A106:A110"/>
    <mergeCell ref="A83:A86"/>
    <mergeCell ref="A87:D87"/>
    <mergeCell ref="A96:D96"/>
    <mergeCell ref="A104:D104"/>
    <mergeCell ref="A81:D81"/>
    <mergeCell ref="A123:D123"/>
    <mergeCell ref="A1:D1"/>
    <mergeCell ref="A2:D2"/>
    <mergeCell ref="A3:D3"/>
    <mergeCell ref="D51:D52"/>
    <mergeCell ref="A51:A52"/>
    <mergeCell ref="B51:B52"/>
    <mergeCell ref="A11:A14"/>
    <mergeCell ref="A16:A19"/>
    <mergeCell ref="A22:A24"/>
    <mergeCell ref="A26:A30"/>
    <mergeCell ref="A20:D20"/>
    <mergeCell ref="A37:D37"/>
    <mergeCell ref="A44:D44"/>
    <mergeCell ref="A50:D50"/>
    <mergeCell ref="A32:A33"/>
  </mergeCells>
  <pageMargins left="0.70866141732283472" right="0.31496062992125984" top="0.35433070866141736" bottom="0.35433070866141736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23"/>
  <sheetViews>
    <sheetView topLeftCell="A100" workbookViewId="0">
      <selection activeCell="G104" sqref="G104"/>
    </sheetView>
  </sheetViews>
  <sheetFormatPr defaultRowHeight="15" x14ac:dyDescent="0.25"/>
  <cols>
    <col min="1" max="1" width="6.42578125" style="13" customWidth="1"/>
    <col min="2" max="2" width="39.140625" style="13" customWidth="1"/>
    <col min="3" max="3" width="29.7109375" style="14" customWidth="1"/>
    <col min="4" max="4" width="16.5703125" style="13" customWidth="1"/>
  </cols>
  <sheetData>
    <row r="1" spans="1:4" ht="18.75" x14ac:dyDescent="0.25">
      <c r="A1" s="85" t="s">
        <v>88</v>
      </c>
      <c r="B1" s="85"/>
      <c r="C1" s="85"/>
      <c r="D1" s="85"/>
    </row>
    <row r="2" spans="1:4" ht="18.75" x14ac:dyDescent="0.25">
      <c r="A2" s="85" t="s">
        <v>134</v>
      </c>
      <c r="B2" s="85"/>
      <c r="C2" s="85"/>
      <c r="D2" s="85"/>
    </row>
    <row r="3" spans="1:4" ht="15.75" x14ac:dyDescent="0.25">
      <c r="A3" s="86" t="s">
        <v>86</v>
      </c>
      <c r="B3" s="86"/>
      <c r="C3" s="86"/>
      <c r="D3" s="86"/>
    </row>
    <row r="4" spans="1:4" ht="11.25" customHeight="1" x14ac:dyDescent="0.25">
      <c r="A4" s="12"/>
    </row>
    <row r="5" spans="1:4" ht="32.25" customHeight="1" x14ac:dyDescent="0.25">
      <c r="A5" s="3" t="s">
        <v>85</v>
      </c>
      <c r="B5" s="6" t="s">
        <v>84</v>
      </c>
      <c r="C5" s="6" t="s">
        <v>83</v>
      </c>
      <c r="D5" s="6" t="s">
        <v>82</v>
      </c>
    </row>
    <row r="6" spans="1:4" ht="15.75" x14ac:dyDescent="0.25">
      <c r="A6" s="3">
        <v>1</v>
      </c>
      <c r="B6" s="6" t="s">
        <v>81</v>
      </c>
      <c r="C6" s="3"/>
      <c r="D6" s="3" t="s">
        <v>79</v>
      </c>
    </row>
    <row r="7" spans="1:4" ht="31.5" x14ac:dyDescent="0.25">
      <c r="A7" s="10" t="s">
        <v>78</v>
      </c>
      <c r="B7" s="6" t="s">
        <v>77</v>
      </c>
      <c r="C7" s="3" t="s">
        <v>136</v>
      </c>
      <c r="D7" s="6"/>
    </row>
    <row r="8" spans="1:4" ht="19.5" customHeight="1" x14ac:dyDescent="0.25">
      <c r="A8" s="10" t="s">
        <v>75</v>
      </c>
      <c r="B8" s="6" t="s">
        <v>74</v>
      </c>
      <c r="C8" s="3">
        <v>96</v>
      </c>
      <c r="D8" s="6"/>
    </row>
    <row r="9" spans="1:4" ht="15.75" x14ac:dyDescent="0.25">
      <c r="A9" s="10" t="s">
        <v>73</v>
      </c>
      <c r="B9" s="6" t="s">
        <v>72</v>
      </c>
      <c r="C9" s="3">
        <v>3.8</v>
      </c>
      <c r="D9" s="6"/>
    </row>
    <row r="10" spans="1:4" ht="47.25" customHeight="1" x14ac:dyDescent="0.25">
      <c r="A10" s="10" t="s">
        <v>71</v>
      </c>
      <c r="B10" s="6" t="s">
        <v>144</v>
      </c>
      <c r="C10" s="52">
        <f>SUM(C11:C14)</f>
        <v>4606.8</v>
      </c>
      <c r="D10" s="6"/>
    </row>
    <row r="11" spans="1:4" ht="15.75" x14ac:dyDescent="0.25">
      <c r="A11" s="91"/>
      <c r="B11" s="15" t="s">
        <v>89</v>
      </c>
      <c r="C11" s="51">
        <v>138.30000000000001</v>
      </c>
      <c r="D11" s="6"/>
    </row>
    <row r="12" spans="1:4" ht="15.75" x14ac:dyDescent="0.25">
      <c r="A12" s="92"/>
      <c r="B12" s="15" t="s">
        <v>90</v>
      </c>
      <c r="C12" s="51">
        <v>1352</v>
      </c>
      <c r="D12" s="6"/>
    </row>
    <row r="13" spans="1:4" ht="15.75" x14ac:dyDescent="0.25">
      <c r="A13" s="92"/>
      <c r="B13" s="15" t="s">
        <v>91</v>
      </c>
      <c r="C13" s="51">
        <v>832</v>
      </c>
      <c r="D13" s="6"/>
    </row>
    <row r="14" spans="1:4" ht="15.75" x14ac:dyDescent="0.25">
      <c r="A14" s="93"/>
      <c r="B14" s="15" t="s">
        <v>92</v>
      </c>
      <c r="C14" s="51">
        <v>2284.5</v>
      </c>
      <c r="D14" s="6"/>
    </row>
    <row r="15" spans="1:4" ht="34.5" x14ac:dyDescent="0.25">
      <c r="A15" s="10" t="s">
        <v>70</v>
      </c>
      <c r="B15" s="6" t="s">
        <v>69</v>
      </c>
      <c r="C15" s="52">
        <f>SUM(C16:C19)</f>
        <v>740.16</v>
      </c>
      <c r="D15" s="6"/>
    </row>
    <row r="16" spans="1:4" ht="15.75" x14ac:dyDescent="0.25">
      <c r="A16" s="91"/>
      <c r="B16" s="15" t="s">
        <v>89</v>
      </c>
      <c r="C16" s="51">
        <v>1.44</v>
      </c>
      <c r="D16" s="6"/>
    </row>
    <row r="17" spans="1:4" ht="15.75" x14ac:dyDescent="0.25">
      <c r="A17" s="92"/>
      <c r="B17" s="15" t="s">
        <v>90</v>
      </c>
      <c r="C17" s="51">
        <v>179.54</v>
      </c>
      <c r="D17" s="6"/>
    </row>
    <row r="18" spans="1:4" ht="15.75" x14ac:dyDescent="0.25">
      <c r="A18" s="92"/>
      <c r="B18" s="15" t="s">
        <v>91</v>
      </c>
      <c r="C18" s="51">
        <v>159.44</v>
      </c>
      <c r="D18" s="6"/>
    </row>
    <row r="19" spans="1:4" ht="15.75" x14ac:dyDescent="0.25">
      <c r="A19" s="93"/>
      <c r="B19" s="15" t="s">
        <v>92</v>
      </c>
      <c r="C19" s="51">
        <v>399.74</v>
      </c>
      <c r="D19" s="6"/>
    </row>
    <row r="20" spans="1:4" ht="18" customHeight="1" x14ac:dyDescent="0.25">
      <c r="A20" s="95" t="s">
        <v>153</v>
      </c>
      <c r="B20" s="96"/>
      <c r="C20" s="96"/>
      <c r="D20" s="97"/>
    </row>
    <row r="21" spans="1:4" ht="30.75" customHeight="1" x14ac:dyDescent="0.25">
      <c r="A21" s="3">
        <v>2</v>
      </c>
      <c r="B21" s="6" t="s">
        <v>68</v>
      </c>
      <c r="C21" s="3" t="s">
        <v>15</v>
      </c>
      <c r="D21" s="3" t="s">
        <v>4</v>
      </c>
    </row>
    <row r="22" spans="1:4" ht="15.75" customHeight="1" x14ac:dyDescent="0.25">
      <c r="A22" s="87"/>
      <c r="B22" s="15" t="s">
        <v>93</v>
      </c>
      <c r="C22" s="27">
        <v>2.2999999999999998</v>
      </c>
      <c r="D22" s="6"/>
    </row>
    <row r="23" spans="1:4" ht="15.75" customHeight="1" x14ac:dyDescent="0.25">
      <c r="A23" s="94"/>
      <c r="B23" s="15" t="s">
        <v>170</v>
      </c>
      <c r="C23" s="3">
        <v>0</v>
      </c>
      <c r="D23" s="6"/>
    </row>
    <row r="24" spans="1:4" ht="15.75" customHeight="1" x14ac:dyDescent="0.25">
      <c r="A24" s="88"/>
      <c r="B24" s="15" t="s">
        <v>94</v>
      </c>
      <c r="C24" s="23">
        <f>C23/C22</f>
        <v>0</v>
      </c>
      <c r="D24" s="6"/>
    </row>
    <row r="25" spans="1:4" ht="34.5" x14ac:dyDescent="0.25">
      <c r="A25" s="10" t="s">
        <v>67</v>
      </c>
      <c r="B25" s="2" t="s">
        <v>66</v>
      </c>
      <c r="C25" s="6">
        <f>SUM(C26:C31)</f>
        <v>0</v>
      </c>
      <c r="D25" s="6"/>
    </row>
    <row r="26" spans="1:4" ht="15.75" customHeight="1" x14ac:dyDescent="0.25">
      <c r="A26" s="87"/>
      <c r="B26" s="15" t="s">
        <v>95</v>
      </c>
      <c r="C26" s="3">
        <v>0</v>
      </c>
      <c r="D26" s="6"/>
    </row>
    <row r="27" spans="1:4" ht="15.75" customHeight="1" x14ac:dyDescent="0.25">
      <c r="A27" s="94"/>
      <c r="B27" s="15" t="s">
        <v>96</v>
      </c>
      <c r="C27" s="3">
        <v>0</v>
      </c>
      <c r="D27" s="6"/>
    </row>
    <row r="28" spans="1:4" ht="15.75" customHeight="1" x14ac:dyDescent="0.25">
      <c r="A28" s="94"/>
      <c r="B28" s="15" t="s">
        <v>97</v>
      </c>
      <c r="C28" s="3">
        <v>0</v>
      </c>
      <c r="D28" s="6"/>
    </row>
    <row r="29" spans="1:4" ht="15.75" customHeight="1" x14ac:dyDescent="0.25">
      <c r="A29" s="94"/>
      <c r="B29" s="15" t="s">
        <v>98</v>
      </c>
      <c r="C29" s="3">
        <v>0</v>
      </c>
      <c r="D29" s="6"/>
    </row>
    <row r="30" spans="1:4" ht="15.75" customHeight="1" x14ac:dyDescent="0.25">
      <c r="A30" s="94"/>
      <c r="B30" s="15" t="s">
        <v>121</v>
      </c>
      <c r="C30" s="3">
        <v>0</v>
      </c>
      <c r="D30" s="6"/>
    </row>
    <row r="31" spans="1:4" ht="15.75" customHeight="1" x14ac:dyDescent="0.25">
      <c r="A31" s="88"/>
      <c r="B31" s="15" t="s">
        <v>99</v>
      </c>
      <c r="C31" s="3">
        <v>0</v>
      </c>
      <c r="D31" s="6"/>
    </row>
    <row r="32" spans="1:4" ht="33.75" customHeight="1" x14ac:dyDescent="0.25">
      <c r="A32" s="10" t="s">
        <v>65</v>
      </c>
      <c r="B32" s="4" t="s">
        <v>64</v>
      </c>
      <c r="C32" s="3"/>
      <c r="D32" s="6"/>
    </row>
    <row r="33" spans="1:4" ht="15.75" x14ac:dyDescent="0.25">
      <c r="A33" s="87"/>
      <c r="B33" s="15" t="s">
        <v>93</v>
      </c>
      <c r="C33" s="27">
        <v>2.2999999999999998</v>
      </c>
      <c r="D33" s="6"/>
    </row>
    <row r="34" spans="1:4" ht="15.75" x14ac:dyDescent="0.25">
      <c r="A34" s="88"/>
      <c r="B34" s="15" t="s">
        <v>100</v>
      </c>
      <c r="C34" s="3">
        <v>0</v>
      </c>
      <c r="D34" s="6"/>
    </row>
    <row r="35" spans="1:4" ht="31.5" x14ac:dyDescent="0.25">
      <c r="A35" s="10" t="s">
        <v>63</v>
      </c>
      <c r="B35" s="7" t="s">
        <v>62</v>
      </c>
      <c r="C35" s="6"/>
      <c r="D35" s="6"/>
    </row>
    <row r="36" spans="1:4" ht="15.75" x14ac:dyDescent="0.25">
      <c r="A36" s="87"/>
      <c r="B36" s="15" t="s">
        <v>93</v>
      </c>
      <c r="C36" s="22">
        <v>0</v>
      </c>
      <c r="D36" s="6"/>
    </row>
    <row r="37" spans="1:4" ht="15.75" x14ac:dyDescent="0.25">
      <c r="A37" s="88"/>
      <c r="B37" s="15" t="s">
        <v>100</v>
      </c>
      <c r="C37" s="3">
        <v>0</v>
      </c>
      <c r="D37" s="6"/>
    </row>
    <row r="38" spans="1:4" ht="18.75" customHeight="1" x14ac:dyDescent="0.25">
      <c r="A38" s="82" t="s">
        <v>146</v>
      </c>
      <c r="B38" s="83"/>
      <c r="C38" s="83"/>
      <c r="D38" s="84"/>
    </row>
    <row r="39" spans="1:4" ht="31.5" x14ac:dyDescent="0.25">
      <c r="A39" s="3">
        <v>3</v>
      </c>
      <c r="B39" s="4" t="s">
        <v>61</v>
      </c>
      <c r="C39" s="3" t="s">
        <v>171</v>
      </c>
      <c r="D39" s="3" t="s">
        <v>4</v>
      </c>
    </row>
    <row r="40" spans="1:4" ht="15.75" x14ac:dyDescent="0.25">
      <c r="A40" s="87"/>
      <c r="B40" s="15" t="s">
        <v>101</v>
      </c>
      <c r="C40" s="6" t="s">
        <v>112</v>
      </c>
      <c r="D40" s="6"/>
    </row>
    <row r="41" spans="1:4" ht="15.75" x14ac:dyDescent="0.25">
      <c r="A41" s="94"/>
      <c r="B41" s="15" t="s">
        <v>102</v>
      </c>
      <c r="C41" s="3" t="s">
        <v>112</v>
      </c>
      <c r="D41" s="6"/>
    </row>
    <row r="42" spans="1:4" ht="31.5" x14ac:dyDescent="0.25">
      <c r="A42" s="94"/>
      <c r="B42" s="15" t="s">
        <v>103</v>
      </c>
      <c r="C42" s="3" t="s">
        <v>112</v>
      </c>
      <c r="D42" s="6"/>
    </row>
    <row r="43" spans="1:4" ht="15.75" x14ac:dyDescent="0.25">
      <c r="A43" s="94"/>
      <c r="B43" s="15" t="s">
        <v>104</v>
      </c>
      <c r="C43" s="21" t="s">
        <v>166</v>
      </c>
      <c r="D43" s="6"/>
    </row>
    <row r="44" spans="1:4" ht="15.75" x14ac:dyDescent="0.25">
      <c r="A44" s="88"/>
      <c r="B44" s="15" t="s">
        <v>105</v>
      </c>
      <c r="C44" s="21" t="s">
        <v>166</v>
      </c>
      <c r="D44" s="6"/>
    </row>
    <row r="45" spans="1:4" ht="19.5" customHeight="1" x14ac:dyDescent="0.25">
      <c r="A45" s="82" t="s">
        <v>146</v>
      </c>
      <c r="B45" s="83"/>
      <c r="C45" s="83"/>
      <c r="D45" s="84"/>
    </row>
    <row r="46" spans="1:4" ht="31.5" x14ac:dyDescent="0.25">
      <c r="A46" s="3">
        <v>4</v>
      </c>
      <c r="B46" s="7" t="s">
        <v>60</v>
      </c>
      <c r="C46" s="3"/>
      <c r="D46" s="3" t="s">
        <v>4</v>
      </c>
    </row>
    <row r="47" spans="1:4" ht="15.75" customHeight="1" x14ac:dyDescent="0.25">
      <c r="A47" s="87"/>
      <c r="B47" s="15" t="s">
        <v>106</v>
      </c>
      <c r="C47" s="6">
        <f>C48+C50+C49</f>
        <v>0</v>
      </c>
      <c r="D47" s="6"/>
    </row>
    <row r="48" spans="1:4" ht="15.75" customHeight="1" x14ac:dyDescent="0.25">
      <c r="A48" s="94"/>
      <c r="B48" s="15" t="s">
        <v>107</v>
      </c>
      <c r="C48" s="3">
        <v>0</v>
      </c>
      <c r="D48" s="6"/>
    </row>
    <row r="49" spans="1:4" ht="15.75" customHeight="1" x14ac:dyDescent="0.25">
      <c r="A49" s="94"/>
      <c r="B49" s="15" t="s">
        <v>108</v>
      </c>
      <c r="C49" s="3">
        <v>0</v>
      </c>
      <c r="D49" s="6"/>
    </row>
    <row r="50" spans="1:4" ht="31.5" x14ac:dyDescent="0.25">
      <c r="A50" s="88"/>
      <c r="B50" s="15" t="s">
        <v>109</v>
      </c>
      <c r="C50" s="3">
        <v>0</v>
      </c>
      <c r="D50" s="6"/>
    </row>
    <row r="51" spans="1:4" ht="18.75" customHeight="1" x14ac:dyDescent="0.25">
      <c r="A51" s="82" t="s">
        <v>152</v>
      </c>
      <c r="B51" s="83"/>
      <c r="C51" s="83"/>
      <c r="D51" s="84"/>
    </row>
    <row r="52" spans="1:4" ht="31.5" customHeight="1" x14ac:dyDescent="0.25">
      <c r="A52" s="89">
        <v>5</v>
      </c>
      <c r="B52" s="90" t="s">
        <v>58</v>
      </c>
      <c r="C52" s="119">
        <v>1.9</v>
      </c>
      <c r="D52" s="87" t="s">
        <v>57</v>
      </c>
    </row>
    <row r="53" spans="1:4" x14ac:dyDescent="0.25">
      <c r="A53" s="89"/>
      <c r="B53" s="90"/>
      <c r="C53" s="120"/>
      <c r="D53" s="88"/>
    </row>
    <row r="54" spans="1:4" ht="18" customHeight="1" x14ac:dyDescent="0.25">
      <c r="A54" s="82" t="s">
        <v>154</v>
      </c>
      <c r="B54" s="83"/>
      <c r="C54" s="83"/>
      <c r="D54" s="84"/>
    </row>
    <row r="55" spans="1:4" ht="32.25" customHeight="1" x14ac:dyDescent="0.25">
      <c r="A55" s="3">
        <v>6</v>
      </c>
      <c r="B55" s="4" t="s">
        <v>56</v>
      </c>
      <c r="C55" s="3"/>
      <c r="D55" s="3" t="s">
        <v>4</v>
      </c>
    </row>
    <row r="56" spans="1:4" ht="15.75" x14ac:dyDescent="0.25">
      <c r="A56" s="87"/>
      <c r="B56" s="5" t="s">
        <v>55</v>
      </c>
      <c r="C56" s="19">
        <f>C57+C63+C68+C79+C80+C65</f>
        <v>4146.7</v>
      </c>
      <c r="D56" s="6"/>
    </row>
    <row r="57" spans="1:4" ht="83.25" customHeight="1" x14ac:dyDescent="0.25">
      <c r="A57" s="94"/>
      <c r="B57" s="2" t="s">
        <v>54</v>
      </c>
      <c r="C57" s="29">
        <f>C62</f>
        <v>13</v>
      </c>
      <c r="D57" s="6"/>
    </row>
    <row r="58" spans="1:4" ht="15.75" customHeight="1" x14ac:dyDescent="0.25">
      <c r="A58" s="94"/>
      <c r="B58" s="2" t="s">
        <v>53</v>
      </c>
      <c r="C58" s="3" t="s">
        <v>59</v>
      </c>
      <c r="D58" s="3"/>
    </row>
    <row r="59" spans="1:4" ht="15.75" customHeight="1" x14ac:dyDescent="0.25">
      <c r="A59" s="94"/>
      <c r="B59" s="5" t="s">
        <v>143</v>
      </c>
      <c r="C59" s="3" t="s">
        <v>59</v>
      </c>
      <c r="D59" s="6"/>
    </row>
    <row r="60" spans="1:4" ht="15.75" customHeight="1" x14ac:dyDescent="0.25">
      <c r="A60" s="94"/>
      <c r="B60" s="5" t="s">
        <v>52</v>
      </c>
      <c r="C60" s="3" t="s">
        <v>59</v>
      </c>
      <c r="D60" s="6"/>
    </row>
    <row r="61" spans="1:4" ht="15.75" customHeight="1" x14ac:dyDescent="0.25">
      <c r="A61" s="94"/>
      <c r="B61" s="5" t="s">
        <v>51</v>
      </c>
      <c r="C61" s="3" t="s">
        <v>59</v>
      </c>
      <c r="D61" s="6"/>
    </row>
    <row r="62" spans="1:4" ht="45.75" customHeight="1" x14ac:dyDescent="0.25">
      <c r="A62" s="94"/>
      <c r="B62" s="5" t="s">
        <v>145</v>
      </c>
      <c r="C62" s="3">
        <v>13</v>
      </c>
      <c r="D62" s="6"/>
    </row>
    <row r="63" spans="1:4" ht="60.75" customHeight="1" x14ac:dyDescent="0.25">
      <c r="A63" s="94"/>
      <c r="B63" s="2" t="s">
        <v>50</v>
      </c>
      <c r="C63" s="29">
        <f>C64</f>
        <v>1829</v>
      </c>
      <c r="D63" s="6"/>
    </row>
    <row r="64" spans="1:4" ht="31.5" x14ac:dyDescent="0.25">
      <c r="A64" s="94"/>
      <c r="B64" s="4" t="s">
        <v>49</v>
      </c>
      <c r="C64" s="3">
        <v>1829</v>
      </c>
      <c r="D64" s="6"/>
    </row>
    <row r="65" spans="1:4" ht="67.5" customHeight="1" x14ac:dyDescent="0.25">
      <c r="A65" s="94"/>
      <c r="B65" s="5" t="s">
        <v>142</v>
      </c>
      <c r="C65" s="29">
        <f>C66+C67</f>
        <v>101</v>
      </c>
      <c r="D65" s="5"/>
    </row>
    <row r="66" spans="1:4" ht="15.75" x14ac:dyDescent="0.25">
      <c r="A66" s="94"/>
      <c r="B66" s="8" t="s">
        <v>48</v>
      </c>
      <c r="C66" s="3"/>
      <c r="D66" s="5"/>
    </row>
    <row r="67" spans="1:4" ht="66.75" customHeight="1" x14ac:dyDescent="0.25">
      <c r="A67" s="94"/>
      <c r="B67" s="5" t="s">
        <v>47</v>
      </c>
      <c r="C67" s="16">
        <v>101</v>
      </c>
      <c r="D67" s="5"/>
    </row>
    <row r="68" spans="1:4" ht="47.25" customHeight="1" x14ac:dyDescent="0.25">
      <c r="A68" s="94"/>
      <c r="B68" s="5" t="s">
        <v>46</v>
      </c>
      <c r="C68" s="28">
        <f>C69+C74</f>
        <v>2149.6999999999998</v>
      </c>
      <c r="D68" s="5"/>
    </row>
    <row r="69" spans="1:4" ht="15.75" x14ac:dyDescent="0.25">
      <c r="A69" s="94"/>
      <c r="B69" s="7" t="s">
        <v>45</v>
      </c>
      <c r="C69" s="25">
        <f>C70+C71+C72+C73</f>
        <v>2149.6999999999998</v>
      </c>
      <c r="D69" s="7"/>
    </row>
    <row r="70" spans="1:4" ht="18" customHeight="1" x14ac:dyDescent="0.25">
      <c r="A70" s="94"/>
      <c r="B70" s="5" t="s">
        <v>44</v>
      </c>
      <c r="C70" s="25">
        <v>657</v>
      </c>
      <c r="D70" s="5"/>
    </row>
    <row r="71" spans="1:4" ht="18" customHeight="1" x14ac:dyDescent="0.25">
      <c r="A71" s="94"/>
      <c r="B71" s="5" t="s">
        <v>43</v>
      </c>
      <c r="C71" s="16">
        <v>1492.7</v>
      </c>
      <c r="D71" s="5"/>
    </row>
    <row r="72" spans="1:4" ht="65.25" customHeight="1" x14ac:dyDescent="0.25">
      <c r="A72" s="94"/>
      <c r="B72" s="5" t="s">
        <v>139</v>
      </c>
      <c r="C72" s="16"/>
      <c r="D72" s="5"/>
    </row>
    <row r="73" spans="1:4" ht="43.5" customHeight="1" x14ac:dyDescent="0.25">
      <c r="A73" s="94"/>
      <c r="B73" s="5" t="s">
        <v>127</v>
      </c>
      <c r="C73" s="16">
        <v>0</v>
      </c>
      <c r="D73" s="5"/>
    </row>
    <row r="74" spans="1:4" ht="15.75" x14ac:dyDescent="0.25">
      <c r="A74" s="94"/>
      <c r="B74" s="7" t="s">
        <v>42</v>
      </c>
      <c r="C74" s="16"/>
      <c r="D74" s="7"/>
    </row>
    <row r="75" spans="1:4" ht="27" customHeight="1" x14ac:dyDescent="0.25">
      <c r="A75" s="94"/>
      <c r="B75" s="7" t="s">
        <v>41</v>
      </c>
      <c r="C75" s="16"/>
      <c r="D75" s="7"/>
    </row>
    <row r="76" spans="1:4" ht="17.25" customHeight="1" x14ac:dyDescent="0.25">
      <c r="A76" s="94"/>
      <c r="B76" s="7" t="s">
        <v>40</v>
      </c>
      <c r="C76" s="16"/>
      <c r="D76" s="7"/>
    </row>
    <row r="77" spans="1:4" ht="30" customHeight="1" x14ac:dyDescent="0.25">
      <c r="A77" s="94"/>
      <c r="B77" s="7" t="s">
        <v>39</v>
      </c>
      <c r="C77" s="16"/>
      <c r="D77" s="7"/>
    </row>
    <row r="78" spans="1:4" ht="80.25" customHeight="1" x14ac:dyDescent="0.25">
      <c r="A78" s="94"/>
      <c r="B78" s="7" t="s">
        <v>38</v>
      </c>
      <c r="C78" s="16"/>
      <c r="D78" s="7"/>
    </row>
    <row r="79" spans="1:4" ht="63" customHeight="1" x14ac:dyDescent="0.25">
      <c r="A79" s="94"/>
      <c r="B79" s="5" t="s">
        <v>37</v>
      </c>
      <c r="C79" s="30">
        <v>54</v>
      </c>
      <c r="D79" s="5"/>
    </row>
    <row r="80" spans="1:4" ht="63" customHeight="1" x14ac:dyDescent="0.25">
      <c r="A80" s="88"/>
      <c r="B80" s="5" t="s">
        <v>36</v>
      </c>
      <c r="C80" s="30">
        <v>0</v>
      </c>
      <c r="D80" s="5"/>
    </row>
    <row r="81" spans="1:4" ht="78" customHeight="1" x14ac:dyDescent="0.25">
      <c r="A81" s="82" t="s">
        <v>169</v>
      </c>
      <c r="B81" s="83"/>
      <c r="C81" s="83"/>
      <c r="D81" s="84"/>
    </row>
    <row r="82" spans="1:4" ht="33" customHeight="1" x14ac:dyDescent="0.25">
      <c r="A82" s="3">
        <v>7</v>
      </c>
      <c r="B82" s="7" t="s">
        <v>35</v>
      </c>
      <c r="C82" s="3"/>
      <c r="D82" s="3" t="s">
        <v>4</v>
      </c>
    </row>
    <row r="83" spans="1:4" ht="29.25" customHeight="1" x14ac:dyDescent="0.25">
      <c r="A83" s="87"/>
      <c r="B83" s="5" t="s">
        <v>129</v>
      </c>
      <c r="C83" s="16" t="s">
        <v>59</v>
      </c>
      <c r="D83" s="5"/>
    </row>
    <row r="84" spans="1:4" ht="29.25" customHeight="1" x14ac:dyDescent="0.25">
      <c r="A84" s="94"/>
      <c r="B84" s="5" t="s">
        <v>130</v>
      </c>
      <c r="C84" s="16" t="s">
        <v>59</v>
      </c>
      <c r="D84" s="5"/>
    </row>
    <row r="85" spans="1:4" ht="29.25" customHeight="1" x14ac:dyDescent="0.25">
      <c r="A85" s="94"/>
      <c r="B85" s="5" t="s">
        <v>131</v>
      </c>
      <c r="C85" s="16" t="s">
        <v>59</v>
      </c>
      <c r="D85" s="5"/>
    </row>
    <row r="86" spans="1:4" ht="29.25" customHeight="1" x14ac:dyDescent="0.25">
      <c r="A86" s="88"/>
      <c r="B86" s="5" t="s">
        <v>132</v>
      </c>
      <c r="C86" s="16" t="s">
        <v>59</v>
      </c>
      <c r="D86" s="5"/>
    </row>
    <row r="87" spans="1:4" ht="31.5" customHeight="1" x14ac:dyDescent="0.25">
      <c r="A87" s="3">
        <v>8</v>
      </c>
      <c r="B87" s="7" t="s">
        <v>163</v>
      </c>
      <c r="C87" s="3" t="s">
        <v>59</v>
      </c>
      <c r="D87" s="3" t="s">
        <v>4</v>
      </c>
    </row>
    <row r="88" spans="1:4" ht="18" customHeight="1" x14ac:dyDescent="0.25">
      <c r="A88" s="107"/>
      <c r="B88" s="5" t="s">
        <v>30</v>
      </c>
      <c r="C88" s="3" t="s">
        <v>59</v>
      </c>
      <c r="D88" s="17"/>
    </row>
    <row r="89" spans="1:4" ht="18" customHeight="1" x14ac:dyDescent="0.25">
      <c r="A89" s="108"/>
      <c r="B89" s="5" t="s">
        <v>29</v>
      </c>
      <c r="C89" s="3" t="s">
        <v>59</v>
      </c>
      <c r="D89" s="17"/>
    </row>
    <row r="90" spans="1:4" ht="18" customHeight="1" x14ac:dyDescent="0.25">
      <c r="A90" s="108"/>
      <c r="B90" s="5" t="s">
        <v>28</v>
      </c>
      <c r="C90" s="3" t="s">
        <v>59</v>
      </c>
      <c r="D90" s="17"/>
    </row>
    <row r="91" spans="1:4" ht="18" customHeight="1" x14ac:dyDescent="0.25">
      <c r="A91" s="108"/>
      <c r="B91" s="5" t="s">
        <v>27</v>
      </c>
      <c r="C91" s="3" t="s">
        <v>59</v>
      </c>
      <c r="D91" s="17"/>
    </row>
    <row r="92" spans="1:4" ht="18" customHeight="1" x14ac:dyDescent="0.25">
      <c r="A92" s="109"/>
      <c r="B92" s="5" t="s">
        <v>26</v>
      </c>
      <c r="C92" s="3" t="s">
        <v>59</v>
      </c>
      <c r="D92" s="17"/>
    </row>
    <row r="93" spans="1:4" ht="18" customHeight="1" x14ac:dyDescent="0.25">
      <c r="A93" s="82" t="s">
        <v>156</v>
      </c>
      <c r="B93" s="83"/>
      <c r="C93" s="83"/>
      <c r="D93" s="84"/>
    </row>
    <row r="94" spans="1:4" ht="45.75" customHeight="1" x14ac:dyDescent="0.25">
      <c r="A94" s="3">
        <v>9</v>
      </c>
      <c r="B94" s="7" t="s">
        <v>25</v>
      </c>
      <c r="C94" s="3" t="s">
        <v>59</v>
      </c>
      <c r="D94" s="3" t="s">
        <v>4</v>
      </c>
    </row>
    <row r="95" spans="1:4" ht="32.25" customHeight="1" x14ac:dyDescent="0.25">
      <c r="A95" s="82" t="s">
        <v>157</v>
      </c>
      <c r="B95" s="83"/>
      <c r="C95" s="83"/>
      <c r="D95" s="84"/>
    </row>
    <row r="96" spans="1:4" ht="21.75" customHeight="1" x14ac:dyDescent="0.25">
      <c r="A96" s="3">
        <v>10</v>
      </c>
      <c r="B96" s="7" t="s">
        <v>133</v>
      </c>
      <c r="C96" s="6"/>
      <c r="D96" s="3" t="s">
        <v>4</v>
      </c>
    </row>
    <row r="97" spans="1:4" ht="34.5" customHeight="1" x14ac:dyDescent="0.25">
      <c r="A97" s="107"/>
      <c r="B97" s="5" t="s">
        <v>23</v>
      </c>
      <c r="C97" s="3" t="s">
        <v>59</v>
      </c>
      <c r="D97" s="18"/>
    </row>
    <row r="98" spans="1:4" ht="30" customHeight="1" x14ac:dyDescent="0.25">
      <c r="A98" s="108"/>
      <c r="B98" s="5" t="s">
        <v>22</v>
      </c>
      <c r="C98" s="3" t="s">
        <v>59</v>
      </c>
      <c r="D98" s="3" t="s">
        <v>4</v>
      </c>
    </row>
    <row r="99" spans="1:4" ht="30.75" customHeight="1" x14ac:dyDescent="0.25">
      <c r="A99" s="108"/>
      <c r="B99" s="5" t="s">
        <v>21</v>
      </c>
      <c r="C99" s="3" t="s">
        <v>59</v>
      </c>
      <c r="D99" s="3" t="s">
        <v>4</v>
      </c>
    </row>
    <row r="100" spans="1:4" ht="51" customHeight="1" x14ac:dyDescent="0.25">
      <c r="A100" s="108"/>
      <c r="B100" s="5" t="s">
        <v>20</v>
      </c>
      <c r="C100" s="51" t="s">
        <v>59</v>
      </c>
      <c r="D100" s="3" t="s">
        <v>18</v>
      </c>
    </row>
    <row r="101" spans="1:4" ht="60.75" customHeight="1" x14ac:dyDescent="0.25">
      <c r="A101" s="108"/>
      <c r="B101" s="5" t="s">
        <v>19</v>
      </c>
      <c r="C101" s="51" t="s">
        <v>59</v>
      </c>
      <c r="D101" s="3" t="s">
        <v>18</v>
      </c>
    </row>
    <row r="102" spans="1:4" ht="48.75" customHeight="1" x14ac:dyDescent="0.25">
      <c r="A102" s="109"/>
      <c r="B102" s="5" t="s">
        <v>17</v>
      </c>
      <c r="C102" s="3" t="s">
        <v>59</v>
      </c>
      <c r="D102" s="3" t="s">
        <v>14</v>
      </c>
    </row>
    <row r="103" spans="1:4" ht="96" customHeight="1" x14ac:dyDescent="0.25">
      <c r="A103" s="110" t="s">
        <v>322</v>
      </c>
      <c r="B103" s="111"/>
      <c r="C103" s="111"/>
      <c r="D103" s="112"/>
    </row>
    <row r="104" spans="1:4" ht="35.25" customHeight="1" x14ac:dyDescent="0.25">
      <c r="A104" s="3">
        <v>11</v>
      </c>
      <c r="B104" s="7" t="s">
        <v>16</v>
      </c>
      <c r="C104" s="26"/>
      <c r="D104" s="3" t="s">
        <v>14</v>
      </c>
    </row>
    <row r="105" spans="1:4" ht="18" customHeight="1" x14ac:dyDescent="0.25">
      <c r="A105" s="107"/>
      <c r="B105" s="5" t="s">
        <v>13</v>
      </c>
      <c r="C105" s="51" t="s">
        <v>59</v>
      </c>
      <c r="D105" s="17"/>
    </row>
    <row r="106" spans="1:4" ht="31.5" customHeight="1" x14ac:dyDescent="0.25">
      <c r="A106" s="108"/>
      <c r="B106" s="5" t="s">
        <v>12</v>
      </c>
      <c r="C106" s="51" t="s">
        <v>59</v>
      </c>
      <c r="D106" s="17"/>
    </row>
    <row r="107" spans="1:4" ht="30" customHeight="1" x14ac:dyDescent="0.25">
      <c r="A107" s="108"/>
      <c r="B107" s="5" t="s">
        <v>11</v>
      </c>
      <c r="C107" s="51" t="s">
        <v>59</v>
      </c>
      <c r="D107" s="17"/>
    </row>
    <row r="108" spans="1:4" ht="30" customHeight="1" x14ac:dyDescent="0.25">
      <c r="A108" s="108"/>
      <c r="B108" s="5" t="s">
        <v>159</v>
      </c>
      <c r="C108" s="51" t="s">
        <v>59</v>
      </c>
      <c r="D108" s="3" t="s">
        <v>4</v>
      </c>
    </row>
    <row r="109" spans="1:4" ht="18" customHeight="1" x14ac:dyDescent="0.25">
      <c r="A109" s="109"/>
      <c r="B109" s="5" t="s">
        <v>10</v>
      </c>
      <c r="C109" s="51" t="s">
        <v>59</v>
      </c>
      <c r="D109" s="17"/>
    </row>
    <row r="110" spans="1:4" ht="63" customHeight="1" x14ac:dyDescent="0.25">
      <c r="A110" s="3">
        <v>12</v>
      </c>
      <c r="B110" s="7" t="s">
        <v>9</v>
      </c>
      <c r="C110" s="65" t="s">
        <v>276</v>
      </c>
      <c r="D110" s="17"/>
    </row>
    <row r="111" spans="1:4" ht="32.25" customHeight="1" x14ac:dyDescent="0.25">
      <c r="A111" s="82" t="s">
        <v>275</v>
      </c>
      <c r="B111" s="83"/>
      <c r="C111" s="83"/>
      <c r="D111" s="84"/>
    </row>
    <row r="112" spans="1:4" ht="33.75" customHeight="1" x14ac:dyDescent="0.25">
      <c r="A112" s="3">
        <v>13</v>
      </c>
      <c r="B112" s="4" t="s">
        <v>8</v>
      </c>
      <c r="C112" s="46">
        <v>6</v>
      </c>
      <c r="D112" s="3" t="s">
        <v>4</v>
      </c>
    </row>
    <row r="113" spans="1:4" ht="32.25" customHeight="1" x14ac:dyDescent="0.25">
      <c r="A113" s="113" t="s">
        <v>304</v>
      </c>
      <c r="B113" s="114"/>
      <c r="C113" s="114"/>
      <c r="D113" s="115"/>
    </row>
    <row r="114" spans="1:4" ht="68.25" customHeight="1" x14ac:dyDescent="0.25">
      <c r="A114" s="3">
        <v>14</v>
      </c>
      <c r="B114" s="4" t="s">
        <v>7</v>
      </c>
      <c r="C114" s="51">
        <v>62428.59</v>
      </c>
      <c r="D114" s="3" t="s">
        <v>4</v>
      </c>
    </row>
    <row r="115" spans="1:4" ht="32.25" customHeight="1" x14ac:dyDescent="0.25">
      <c r="A115" s="113" t="s">
        <v>305</v>
      </c>
      <c r="B115" s="114"/>
      <c r="C115" s="114"/>
      <c r="D115" s="115"/>
    </row>
    <row r="116" spans="1:4" ht="31.5" x14ac:dyDescent="0.25">
      <c r="A116" s="3">
        <v>15</v>
      </c>
      <c r="B116" s="4" t="s">
        <v>6</v>
      </c>
      <c r="C116" s="75">
        <v>2439117</v>
      </c>
      <c r="D116" s="3" t="s">
        <v>4</v>
      </c>
    </row>
    <row r="117" spans="1:4" ht="18" customHeight="1" x14ac:dyDescent="0.25">
      <c r="A117" s="82" t="s">
        <v>307</v>
      </c>
      <c r="B117" s="83"/>
      <c r="C117" s="83"/>
      <c r="D117" s="84"/>
    </row>
    <row r="118" spans="1:4" ht="17.25" customHeight="1" x14ac:dyDescent="0.25">
      <c r="A118" s="3">
        <v>16</v>
      </c>
      <c r="B118" s="4" t="s">
        <v>5</v>
      </c>
      <c r="C118" s="51">
        <v>22.9</v>
      </c>
      <c r="D118" s="3" t="s">
        <v>4</v>
      </c>
    </row>
    <row r="119" spans="1:4" ht="17.25" customHeight="1" x14ac:dyDescent="0.25">
      <c r="A119" s="82" t="s">
        <v>308</v>
      </c>
      <c r="B119" s="83"/>
      <c r="C119" s="83"/>
      <c r="D119" s="84"/>
    </row>
    <row r="120" spans="1:4" ht="238.5" customHeight="1" x14ac:dyDescent="0.25">
      <c r="A120" s="3">
        <v>17</v>
      </c>
      <c r="B120" s="4" t="s">
        <v>3</v>
      </c>
      <c r="C120" s="3" t="s">
        <v>59</v>
      </c>
      <c r="D120" s="3" t="s">
        <v>2</v>
      </c>
    </row>
    <row r="121" spans="1:4" ht="30.75" customHeight="1" x14ac:dyDescent="0.25">
      <c r="A121" s="82" t="s">
        <v>161</v>
      </c>
      <c r="B121" s="83"/>
      <c r="C121" s="83"/>
      <c r="D121" s="84"/>
    </row>
    <row r="122" spans="1:4" ht="114.75" customHeight="1" x14ac:dyDescent="0.25">
      <c r="A122" s="3">
        <v>18</v>
      </c>
      <c r="B122" s="4" t="s">
        <v>1</v>
      </c>
      <c r="C122" s="3" t="s">
        <v>59</v>
      </c>
      <c r="D122" s="3" t="s">
        <v>0</v>
      </c>
    </row>
    <row r="123" spans="1:4" ht="15.75" x14ac:dyDescent="0.25">
      <c r="A123" s="1"/>
    </row>
  </sheetData>
  <mergeCells count="35">
    <mergeCell ref="A113:D113"/>
    <mergeCell ref="A115:D115"/>
    <mergeCell ref="A117:D117"/>
    <mergeCell ref="A119:D119"/>
    <mergeCell ref="A111:D111"/>
    <mergeCell ref="A105:A109"/>
    <mergeCell ref="B52:B53"/>
    <mergeCell ref="D52:D53"/>
    <mergeCell ref="A56:A80"/>
    <mergeCell ref="A83:A86"/>
    <mergeCell ref="A88:A92"/>
    <mergeCell ref="A97:A102"/>
    <mergeCell ref="A52:A53"/>
    <mergeCell ref="C52:C53"/>
    <mergeCell ref="A54:D54"/>
    <mergeCell ref="A93:D93"/>
    <mergeCell ref="A95:D95"/>
    <mergeCell ref="A103:D103"/>
    <mergeCell ref="A81:D81"/>
    <mergeCell ref="A121:D121"/>
    <mergeCell ref="A51:D51"/>
    <mergeCell ref="A22:A24"/>
    <mergeCell ref="A1:D1"/>
    <mergeCell ref="A2:D2"/>
    <mergeCell ref="A3:D3"/>
    <mergeCell ref="A11:A14"/>
    <mergeCell ref="A16:A19"/>
    <mergeCell ref="A20:D20"/>
    <mergeCell ref="A26:A31"/>
    <mergeCell ref="A33:A34"/>
    <mergeCell ref="A36:A37"/>
    <mergeCell ref="A40:A44"/>
    <mergeCell ref="A47:A50"/>
    <mergeCell ref="A38:D38"/>
    <mergeCell ref="A45:D45"/>
  </mergeCells>
  <pageMargins left="0.70866141732283472" right="0.31496062992125984" top="0.35433070866141736" bottom="0.35433070866141736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26"/>
  <sheetViews>
    <sheetView topLeftCell="A100" zoomScaleNormal="100" workbookViewId="0">
      <selection activeCell="G105" sqref="G105"/>
    </sheetView>
  </sheetViews>
  <sheetFormatPr defaultRowHeight="15" x14ac:dyDescent="0.25"/>
  <cols>
    <col min="1" max="1" width="6.42578125" style="13" customWidth="1"/>
    <col min="2" max="2" width="39.140625" style="13" customWidth="1"/>
    <col min="3" max="3" width="29.7109375" style="14" customWidth="1"/>
    <col min="4" max="4" width="16.5703125" style="13" customWidth="1"/>
  </cols>
  <sheetData>
    <row r="1" spans="1:4" ht="18.75" x14ac:dyDescent="0.25">
      <c r="A1" s="85" t="s">
        <v>88</v>
      </c>
      <c r="B1" s="85"/>
      <c r="C1" s="85"/>
      <c r="D1" s="85"/>
    </row>
    <row r="2" spans="1:4" ht="18.75" x14ac:dyDescent="0.25">
      <c r="A2" s="85" t="s">
        <v>135</v>
      </c>
      <c r="B2" s="85"/>
      <c r="C2" s="85"/>
      <c r="D2" s="85"/>
    </row>
    <row r="3" spans="1:4" ht="15.75" x14ac:dyDescent="0.25">
      <c r="A3" s="86" t="s">
        <v>86</v>
      </c>
      <c r="B3" s="86"/>
      <c r="C3" s="86"/>
      <c r="D3" s="86"/>
    </row>
    <row r="4" spans="1:4" ht="11.25" customHeight="1" x14ac:dyDescent="0.25">
      <c r="A4" s="12"/>
    </row>
    <row r="5" spans="1:4" ht="32.25" customHeight="1" x14ac:dyDescent="0.25">
      <c r="A5" s="3" t="s">
        <v>85</v>
      </c>
      <c r="B5" s="6" t="s">
        <v>84</v>
      </c>
      <c r="C5" s="6" t="s">
        <v>83</v>
      </c>
      <c r="D5" s="6" t="s">
        <v>82</v>
      </c>
    </row>
    <row r="6" spans="1:4" ht="15.75" x14ac:dyDescent="0.25">
      <c r="A6" s="3">
        <v>1</v>
      </c>
      <c r="B6" s="6" t="s">
        <v>81</v>
      </c>
      <c r="C6" s="3"/>
      <c r="D6" s="3" t="s">
        <v>79</v>
      </c>
    </row>
    <row r="7" spans="1:4" ht="31.5" x14ac:dyDescent="0.25">
      <c r="A7" s="10" t="s">
        <v>78</v>
      </c>
      <c r="B7" s="6" t="s">
        <v>77</v>
      </c>
      <c r="C7" s="3" t="s">
        <v>137</v>
      </c>
      <c r="D7" s="6"/>
    </row>
    <row r="8" spans="1:4" ht="19.5" customHeight="1" x14ac:dyDescent="0.25">
      <c r="A8" s="10" t="s">
        <v>75</v>
      </c>
      <c r="B8" s="6" t="s">
        <v>74</v>
      </c>
      <c r="C8" s="3">
        <v>76</v>
      </c>
      <c r="D8" s="6"/>
    </row>
    <row r="9" spans="1:4" ht="15.75" x14ac:dyDescent="0.25">
      <c r="A9" s="10" t="s">
        <v>73</v>
      </c>
      <c r="B9" s="6" t="s">
        <v>72</v>
      </c>
      <c r="C9" s="3">
        <v>2.6</v>
      </c>
      <c r="D9" s="6"/>
    </row>
    <row r="10" spans="1:4" ht="47.25" customHeight="1" x14ac:dyDescent="0.25">
      <c r="A10" s="10" t="s">
        <v>71</v>
      </c>
      <c r="B10" s="6" t="s">
        <v>144</v>
      </c>
      <c r="C10" s="6">
        <f>SUM(C11:C14)</f>
        <v>65988.899999999994</v>
      </c>
      <c r="D10" s="6"/>
    </row>
    <row r="11" spans="1:4" ht="15.75" x14ac:dyDescent="0.25">
      <c r="A11" s="91"/>
      <c r="B11" s="15" t="s">
        <v>89</v>
      </c>
      <c r="C11" s="19">
        <v>6670</v>
      </c>
      <c r="D11" s="6"/>
    </row>
    <row r="12" spans="1:4" ht="15.75" x14ac:dyDescent="0.25">
      <c r="A12" s="92"/>
      <c r="B12" s="15" t="s">
        <v>90</v>
      </c>
      <c r="C12" s="3">
        <v>17822.599999999999</v>
      </c>
      <c r="D12" s="6"/>
    </row>
    <row r="13" spans="1:4" ht="15.75" x14ac:dyDescent="0.25">
      <c r="A13" s="92"/>
      <c r="B13" s="15" t="s">
        <v>91</v>
      </c>
      <c r="C13" s="3">
        <v>14809.5</v>
      </c>
      <c r="D13" s="6"/>
    </row>
    <row r="14" spans="1:4" ht="15.75" x14ac:dyDescent="0.25">
      <c r="A14" s="93"/>
      <c r="B14" s="15" t="s">
        <v>92</v>
      </c>
      <c r="C14" s="3">
        <v>26686.799999999999</v>
      </c>
      <c r="D14" s="6"/>
    </row>
    <row r="15" spans="1:4" ht="34.5" x14ac:dyDescent="0.25">
      <c r="A15" s="10" t="s">
        <v>70</v>
      </c>
      <c r="B15" s="6" t="s">
        <v>69</v>
      </c>
      <c r="C15" s="6">
        <f>SUM(C16:C19)</f>
        <v>12029.75</v>
      </c>
      <c r="D15" s="6"/>
    </row>
    <row r="16" spans="1:4" ht="15.75" x14ac:dyDescent="0.25">
      <c r="A16" s="91"/>
      <c r="B16" s="15" t="s">
        <v>89</v>
      </c>
      <c r="C16" s="3">
        <v>217.32</v>
      </c>
      <c r="D16" s="6"/>
    </row>
    <row r="17" spans="1:4" ht="15.75" x14ac:dyDescent="0.25">
      <c r="A17" s="92"/>
      <c r="B17" s="15" t="s">
        <v>90</v>
      </c>
      <c r="C17" s="24">
        <v>3070.4</v>
      </c>
      <c r="D17" s="6"/>
    </row>
    <row r="18" spans="1:4" ht="15.75" x14ac:dyDescent="0.25">
      <c r="A18" s="92"/>
      <c r="B18" s="15" t="s">
        <v>91</v>
      </c>
      <c r="C18" s="3">
        <v>3119.38</v>
      </c>
      <c r="D18" s="6"/>
    </row>
    <row r="19" spans="1:4" ht="15.75" x14ac:dyDescent="0.25">
      <c r="A19" s="93"/>
      <c r="B19" s="15" t="s">
        <v>92</v>
      </c>
      <c r="C19" s="3">
        <v>5622.65</v>
      </c>
      <c r="D19" s="6"/>
    </row>
    <row r="20" spans="1:4" ht="18" customHeight="1" x14ac:dyDescent="0.25">
      <c r="A20" s="116" t="s">
        <v>153</v>
      </c>
      <c r="B20" s="117"/>
      <c r="C20" s="117"/>
      <c r="D20" s="118"/>
    </row>
    <row r="21" spans="1:4" ht="18.75" customHeight="1" x14ac:dyDescent="0.25">
      <c r="A21" s="3">
        <v>2</v>
      </c>
      <c r="B21" s="6" t="s">
        <v>68</v>
      </c>
      <c r="C21" s="3"/>
      <c r="D21" s="3" t="s">
        <v>4</v>
      </c>
    </row>
    <row r="22" spans="1:4" ht="15.75" customHeight="1" x14ac:dyDescent="0.25">
      <c r="A22" s="87"/>
      <c r="B22" s="15" t="s">
        <v>93</v>
      </c>
      <c r="C22" s="58">
        <v>125.5</v>
      </c>
      <c r="D22" s="6"/>
    </row>
    <row r="23" spans="1:4" ht="15.75" customHeight="1" x14ac:dyDescent="0.25">
      <c r="A23" s="94"/>
      <c r="B23" s="15" t="s">
        <v>170</v>
      </c>
      <c r="C23" s="47">
        <v>127.681</v>
      </c>
      <c r="D23" s="36"/>
    </row>
    <row r="24" spans="1:4" ht="15.75" customHeight="1" x14ac:dyDescent="0.25">
      <c r="A24" s="88"/>
      <c r="B24" s="15" t="s">
        <v>94</v>
      </c>
      <c r="C24" s="43">
        <f>C23/C22</f>
        <v>1.0173784860557769</v>
      </c>
      <c r="D24" s="44"/>
    </row>
    <row r="25" spans="1:4" ht="34.5" x14ac:dyDescent="0.25">
      <c r="A25" s="10" t="s">
        <v>67</v>
      </c>
      <c r="B25" s="4" t="s">
        <v>147</v>
      </c>
      <c r="C25" s="50">
        <f>SUM(C26:C31)</f>
        <v>127.68099999999998</v>
      </c>
      <c r="D25" s="6"/>
    </row>
    <row r="26" spans="1:4" ht="15.75" customHeight="1" x14ac:dyDescent="0.25">
      <c r="A26" s="87"/>
      <c r="B26" s="15" t="s">
        <v>95</v>
      </c>
      <c r="C26" s="47">
        <v>17.611999999999998</v>
      </c>
      <c r="D26" s="6"/>
    </row>
    <row r="27" spans="1:4" ht="15.75" customHeight="1" x14ac:dyDescent="0.25">
      <c r="A27" s="94"/>
      <c r="B27" s="15" t="s">
        <v>96</v>
      </c>
      <c r="C27" s="47">
        <v>45.192999999999998</v>
      </c>
      <c r="D27" s="6"/>
    </row>
    <row r="28" spans="1:4" ht="15.75" customHeight="1" x14ac:dyDescent="0.25">
      <c r="A28" s="94"/>
      <c r="B28" s="15" t="s">
        <v>97</v>
      </c>
      <c r="C28" s="47">
        <v>45.677999999999997</v>
      </c>
      <c r="D28" s="6"/>
    </row>
    <row r="29" spans="1:4" ht="15.75" customHeight="1" x14ac:dyDescent="0.25">
      <c r="A29" s="94"/>
      <c r="B29" s="15" t="s">
        <v>98</v>
      </c>
      <c r="C29" s="47">
        <v>18.986999999999998</v>
      </c>
      <c r="D29" s="6"/>
    </row>
    <row r="30" spans="1:4" ht="15.75" customHeight="1" x14ac:dyDescent="0.25">
      <c r="A30" s="94"/>
      <c r="B30" s="15" t="s">
        <v>121</v>
      </c>
      <c r="C30" s="47">
        <v>0</v>
      </c>
      <c r="D30" s="6"/>
    </row>
    <row r="31" spans="1:4" ht="15.75" customHeight="1" x14ac:dyDescent="0.25">
      <c r="A31" s="88"/>
      <c r="B31" s="15" t="s">
        <v>99</v>
      </c>
      <c r="C31" s="47">
        <v>0.21099999999999999</v>
      </c>
      <c r="D31" s="6"/>
    </row>
    <row r="32" spans="1:4" ht="34.5" customHeight="1" x14ac:dyDescent="0.25">
      <c r="A32" s="10" t="s">
        <v>65</v>
      </c>
      <c r="B32" s="4" t="s">
        <v>64</v>
      </c>
      <c r="C32" s="3"/>
      <c r="D32" s="6"/>
    </row>
    <row r="33" spans="1:4" ht="15.75" x14ac:dyDescent="0.25">
      <c r="A33" s="87"/>
      <c r="B33" s="15" t="s">
        <v>93</v>
      </c>
      <c r="C33" s="58">
        <v>125.5</v>
      </c>
      <c r="D33" s="6"/>
    </row>
    <row r="34" spans="1:4" ht="15.75" x14ac:dyDescent="0.25">
      <c r="A34" s="88"/>
      <c r="B34" s="15" t="s">
        <v>100</v>
      </c>
      <c r="C34" s="47">
        <v>127.681</v>
      </c>
      <c r="D34" s="6"/>
    </row>
    <row r="35" spans="1:4" ht="31.5" x14ac:dyDescent="0.25">
      <c r="A35" s="10" t="s">
        <v>63</v>
      </c>
      <c r="B35" s="7" t="s">
        <v>62</v>
      </c>
      <c r="C35" s="6"/>
      <c r="D35" s="6"/>
    </row>
    <row r="36" spans="1:4" ht="15.75" x14ac:dyDescent="0.25">
      <c r="A36" s="87"/>
      <c r="B36" s="15" t="s">
        <v>93</v>
      </c>
      <c r="C36" s="22">
        <v>0</v>
      </c>
      <c r="D36" s="6"/>
    </row>
    <row r="37" spans="1:4" ht="15.75" x14ac:dyDescent="0.25">
      <c r="A37" s="88"/>
      <c r="B37" s="15" t="s">
        <v>100</v>
      </c>
      <c r="C37" s="37">
        <v>0</v>
      </c>
      <c r="D37" s="6"/>
    </row>
    <row r="38" spans="1:4" ht="81" customHeight="1" x14ac:dyDescent="0.25">
      <c r="A38" s="98" t="s">
        <v>316</v>
      </c>
      <c r="B38" s="99"/>
      <c r="C38" s="99"/>
      <c r="D38" s="100"/>
    </row>
    <row r="39" spans="1:4" ht="31.5" x14ac:dyDescent="0.25">
      <c r="A39" s="3">
        <v>3</v>
      </c>
      <c r="B39" s="4" t="s">
        <v>61</v>
      </c>
      <c r="C39" s="3" t="s">
        <v>171</v>
      </c>
      <c r="D39" s="3" t="s">
        <v>4</v>
      </c>
    </row>
    <row r="40" spans="1:4" ht="15.75" x14ac:dyDescent="0.25">
      <c r="A40" s="87"/>
      <c r="B40" s="15" t="s">
        <v>101</v>
      </c>
      <c r="C40" s="45" t="s">
        <v>285</v>
      </c>
      <c r="D40" s="6"/>
    </row>
    <row r="41" spans="1:4" ht="15.75" x14ac:dyDescent="0.25">
      <c r="A41" s="94"/>
      <c r="B41" s="15" t="s">
        <v>102</v>
      </c>
      <c r="C41" s="46" t="s">
        <v>283</v>
      </c>
      <c r="D41" s="6"/>
    </row>
    <row r="42" spans="1:4" ht="31.5" x14ac:dyDescent="0.25">
      <c r="A42" s="94"/>
      <c r="B42" s="15" t="s">
        <v>103</v>
      </c>
      <c r="C42" s="46" t="s">
        <v>284</v>
      </c>
      <c r="D42" s="6"/>
    </row>
    <row r="43" spans="1:4" ht="15.75" x14ac:dyDescent="0.25">
      <c r="A43" s="94"/>
      <c r="B43" s="15" t="s">
        <v>104</v>
      </c>
      <c r="C43" s="48" t="s">
        <v>286</v>
      </c>
      <c r="D43" s="6"/>
    </row>
    <row r="44" spans="1:4" ht="15.75" x14ac:dyDescent="0.25">
      <c r="A44" s="88"/>
      <c r="B44" s="15" t="s">
        <v>105</v>
      </c>
      <c r="C44" s="48" t="s">
        <v>287</v>
      </c>
      <c r="D44" s="6"/>
    </row>
    <row r="45" spans="1:4" ht="33" customHeight="1" x14ac:dyDescent="0.25">
      <c r="A45" s="113" t="s">
        <v>148</v>
      </c>
      <c r="B45" s="114"/>
      <c r="C45" s="114"/>
      <c r="D45" s="115"/>
    </row>
    <row r="46" spans="1:4" ht="31.5" x14ac:dyDescent="0.25">
      <c r="A46" s="3">
        <v>4</v>
      </c>
      <c r="B46" s="7" t="s">
        <v>60</v>
      </c>
      <c r="C46" s="37"/>
      <c r="D46" s="3" t="s">
        <v>4</v>
      </c>
    </row>
    <row r="47" spans="1:4" ht="15.75" customHeight="1" x14ac:dyDescent="0.25">
      <c r="A47" s="130"/>
      <c r="B47" s="72" t="s">
        <v>106</v>
      </c>
      <c r="C47" s="45" t="s">
        <v>203</v>
      </c>
      <c r="D47" s="45"/>
    </row>
    <row r="48" spans="1:4" ht="15.75" customHeight="1" x14ac:dyDescent="0.25">
      <c r="A48" s="131"/>
      <c r="B48" s="72" t="s">
        <v>107</v>
      </c>
      <c r="C48" s="46" t="s">
        <v>202</v>
      </c>
      <c r="D48" s="45"/>
    </row>
    <row r="49" spans="1:4" ht="15.75" customHeight="1" x14ac:dyDescent="0.25">
      <c r="A49" s="131"/>
      <c r="B49" s="72" t="s">
        <v>108</v>
      </c>
      <c r="C49" s="46">
        <v>0</v>
      </c>
      <c r="D49" s="45"/>
    </row>
    <row r="50" spans="1:4" ht="31.5" x14ac:dyDescent="0.25">
      <c r="A50" s="132"/>
      <c r="B50" s="72" t="s">
        <v>109</v>
      </c>
      <c r="C50" s="46" t="s">
        <v>201</v>
      </c>
      <c r="D50" s="45"/>
    </row>
    <row r="51" spans="1:4" ht="16.5" customHeight="1" x14ac:dyDescent="0.25">
      <c r="A51" s="98" t="s">
        <v>150</v>
      </c>
      <c r="B51" s="99"/>
      <c r="C51" s="99"/>
      <c r="D51" s="100"/>
    </row>
    <row r="52" spans="1:4" ht="31.5" customHeight="1" x14ac:dyDescent="0.25">
      <c r="A52" s="89">
        <v>5</v>
      </c>
      <c r="B52" s="90" t="s">
        <v>58</v>
      </c>
      <c r="C52" s="119">
        <v>2.6</v>
      </c>
      <c r="D52" s="87" t="s">
        <v>57</v>
      </c>
    </row>
    <row r="53" spans="1:4" x14ac:dyDescent="0.25">
      <c r="A53" s="89"/>
      <c r="B53" s="90"/>
      <c r="C53" s="120"/>
      <c r="D53" s="88"/>
    </row>
    <row r="54" spans="1:4" ht="17.25" customHeight="1" x14ac:dyDescent="0.25">
      <c r="A54" s="82" t="s">
        <v>154</v>
      </c>
      <c r="B54" s="83"/>
      <c r="C54" s="83"/>
      <c r="D54" s="84"/>
    </row>
    <row r="55" spans="1:4" ht="29.25" customHeight="1" x14ac:dyDescent="0.25">
      <c r="A55" s="3">
        <v>6</v>
      </c>
      <c r="B55" s="4" t="s">
        <v>56</v>
      </c>
      <c r="C55" s="3"/>
      <c r="D55" s="3" t="s">
        <v>4</v>
      </c>
    </row>
    <row r="56" spans="1:4" ht="15.75" x14ac:dyDescent="0.25">
      <c r="A56" s="87"/>
      <c r="B56" s="5" t="s">
        <v>55</v>
      </c>
      <c r="C56" s="19">
        <f>C57+C64+C69+C80+C81+C66</f>
        <v>27692.699999999997</v>
      </c>
      <c r="D56" s="6"/>
    </row>
    <row r="57" spans="1:4" ht="83.25" customHeight="1" x14ac:dyDescent="0.25">
      <c r="A57" s="94"/>
      <c r="B57" s="2" t="s">
        <v>54</v>
      </c>
      <c r="C57" s="29">
        <f>C59+C62</f>
        <v>2430.3000000000002</v>
      </c>
      <c r="D57" s="6"/>
    </row>
    <row r="58" spans="1:4" ht="15.75" customHeight="1" x14ac:dyDescent="0.25">
      <c r="A58" s="94"/>
      <c r="B58" s="2" t="s">
        <v>53</v>
      </c>
      <c r="C58" s="3" t="s">
        <v>59</v>
      </c>
      <c r="D58" s="3"/>
    </row>
    <row r="59" spans="1:4" ht="15.75" customHeight="1" x14ac:dyDescent="0.25">
      <c r="A59" s="94"/>
      <c r="B59" s="5" t="s">
        <v>143</v>
      </c>
      <c r="C59" s="3">
        <v>2270</v>
      </c>
      <c r="D59" s="6"/>
    </row>
    <row r="60" spans="1:4" ht="15.75" customHeight="1" x14ac:dyDescent="0.25">
      <c r="A60" s="94"/>
      <c r="B60" s="5" t="s">
        <v>52</v>
      </c>
      <c r="C60" s="3" t="s">
        <v>59</v>
      </c>
      <c r="D60" s="6"/>
    </row>
    <row r="61" spans="1:4" ht="15.75" customHeight="1" x14ac:dyDescent="0.25">
      <c r="A61" s="94"/>
      <c r="B61" s="5" t="s">
        <v>51</v>
      </c>
      <c r="C61" s="3" t="s">
        <v>59</v>
      </c>
      <c r="D61" s="6"/>
    </row>
    <row r="62" spans="1:4" ht="45.75" customHeight="1" x14ac:dyDescent="0.25">
      <c r="A62" s="94"/>
      <c r="B62" s="5" t="s">
        <v>125</v>
      </c>
      <c r="C62" s="3">
        <v>160.30000000000001</v>
      </c>
      <c r="D62" s="6"/>
    </row>
    <row r="63" spans="1:4" ht="29.25" customHeight="1" x14ac:dyDescent="0.25">
      <c r="A63" s="94"/>
      <c r="B63" s="5" t="s">
        <v>138</v>
      </c>
      <c r="C63" s="3" t="s">
        <v>59</v>
      </c>
      <c r="D63" s="6"/>
    </row>
    <row r="64" spans="1:4" ht="60.75" customHeight="1" x14ac:dyDescent="0.25">
      <c r="A64" s="94"/>
      <c r="B64" s="2" t="s">
        <v>50</v>
      </c>
      <c r="C64" s="29">
        <f>C65</f>
        <v>368.2</v>
      </c>
      <c r="D64" s="6"/>
    </row>
    <row r="65" spans="1:4" ht="31.5" x14ac:dyDescent="0.25">
      <c r="A65" s="94"/>
      <c r="B65" s="4" t="s">
        <v>49</v>
      </c>
      <c r="C65" s="3">
        <v>368.2</v>
      </c>
      <c r="D65" s="6"/>
    </row>
    <row r="66" spans="1:4" ht="67.5" customHeight="1" x14ac:dyDescent="0.25">
      <c r="A66" s="94"/>
      <c r="B66" s="5" t="s">
        <v>142</v>
      </c>
      <c r="C66" s="33">
        <f>C68</f>
        <v>291.60000000000002</v>
      </c>
      <c r="D66" s="5"/>
    </row>
    <row r="67" spans="1:4" ht="15.75" x14ac:dyDescent="0.25">
      <c r="A67" s="94"/>
      <c r="B67" s="8" t="s">
        <v>48</v>
      </c>
      <c r="C67" s="3" t="s">
        <v>59</v>
      </c>
      <c r="D67" s="5"/>
    </row>
    <row r="68" spans="1:4" ht="66.75" customHeight="1" x14ac:dyDescent="0.25">
      <c r="A68" s="94"/>
      <c r="B68" s="5" t="s">
        <v>47</v>
      </c>
      <c r="C68" s="16">
        <v>291.60000000000002</v>
      </c>
      <c r="D68" s="5"/>
    </row>
    <row r="69" spans="1:4" ht="47.25" customHeight="1" x14ac:dyDescent="0.25">
      <c r="A69" s="94"/>
      <c r="B69" s="5" t="s">
        <v>46</v>
      </c>
      <c r="C69" s="28">
        <f>C70+C75</f>
        <v>18563.5</v>
      </c>
      <c r="D69" s="5"/>
    </row>
    <row r="70" spans="1:4" ht="15.75" x14ac:dyDescent="0.25">
      <c r="A70" s="94"/>
      <c r="B70" s="7" t="s">
        <v>45</v>
      </c>
      <c r="C70" s="25">
        <f>C71+C72+C73+C74</f>
        <v>18563.5</v>
      </c>
      <c r="D70" s="7"/>
    </row>
    <row r="71" spans="1:4" ht="18" customHeight="1" x14ac:dyDescent="0.25">
      <c r="A71" s="94"/>
      <c r="B71" s="5" t="s">
        <v>44</v>
      </c>
      <c r="C71" s="25">
        <v>6517.9</v>
      </c>
      <c r="D71" s="5"/>
    </row>
    <row r="72" spans="1:4" ht="18" customHeight="1" x14ac:dyDescent="0.25">
      <c r="A72" s="94"/>
      <c r="B72" s="5" t="s">
        <v>43</v>
      </c>
      <c r="C72" s="16">
        <v>10807.7</v>
      </c>
      <c r="D72" s="5"/>
    </row>
    <row r="73" spans="1:4" ht="65.25" customHeight="1" x14ac:dyDescent="0.25">
      <c r="A73" s="94"/>
      <c r="B73" s="5" t="s">
        <v>139</v>
      </c>
      <c r="C73" s="16">
        <v>1086.9000000000001</v>
      </c>
      <c r="D73" s="5"/>
    </row>
    <row r="74" spans="1:4" ht="43.5" customHeight="1" x14ac:dyDescent="0.25">
      <c r="A74" s="94"/>
      <c r="B74" s="5" t="s">
        <v>127</v>
      </c>
      <c r="C74" s="16">
        <v>151</v>
      </c>
      <c r="D74" s="5"/>
    </row>
    <row r="75" spans="1:4" ht="15.75" x14ac:dyDescent="0.25">
      <c r="A75" s="94"/>
      <c r="B75" s="7" t="s">
        <v>42</v>
      </c>
      <c r="C75" s="16"/>
      <c r="D75" s="7"/>
    </row>
    <row r="76" spans="1:4" ht="27" customHeight="1" x14ac:dyDescent="0.25">
      <c r="A76" s="94"/>
      <c r="B76" s="7" t="s">
        <v>41</v>
      </c>
      <c r="C76" s="16"/>
      <c r="D76" s="7"/>
    </row>
    <row r="77" spans="1:4" ht="17.25" customHeight="1" x14ac:dyDescent="0.25">
      <c r="A77" s="94"/>
      <c r="B77" s="7" t="s">
        <v>40</v>
      </c>
      <c r="C77" s="16"/>
      <c r="D77" s="7"/>
    </row>
    <row r="78" spans="1:4" ht="30" customHeight="1" x14ac:dyDescent="0.25">
      <c r="A78" s="94"/>
      <c r="B78" s="7" t="s">
        <v>39</v>
      </c>
      <c r="C78" s="16"/>
      <c r="D78" s="7"/>
    </row>
    <row r="79" spans="1:4" ht="80.25" customHeight="1" x14ac:dyDescent="0.25">
      <c r="A79" s="94"/>
      <c r="B79" s="7" t="s">
        <v>38</v>
      </c>
      <c r="C79" s="16"/>
      <c r="D79" s="7"/>
    </row>
    <row r="80" spans="1:4" ht="63" customHeight="1" x14ac:dyDescent="0.25">
      <c r="A80" s="94"/>
      <c r="B80" s="5" t="s">
        <v>37</v>
      </c>
      <c r="C80" s="30">
        <v>6039.1</v>
      </c>
      <c r="D80" s="5"/>
    </row>
    <row r="81" spans="1:4" ht="63" customHeight="1" x14ac:dyDescent="0.25">
      <c r="A81" s="88"/>
      <c r="B81" s="5" t="s">
        <v>36</v>
      </c>
      <c r="C81" s="30">
        <v>0</v>
      </c>
      <c r="D81" s="5"/>
    </row>
    <row r="82" spans="1:4" ht="80.25" customHeight="1" x14ac:dyDescent="0.25">
      <c r="A82" s="82" t="s">
        <v>169</v>
      </c>
      <c r="B82" s="83"/>
      <c r="C82" s="83"/>
      <c r="D82" s="84"/>
    </row>
    <row r="83" spans="1:4" ht="32.25" customHeight="1" x14ac:dyDescent="0.25">
      <c r="A83" s="3">
        <v>7</v>
      </c>
      <c r="B83" s="7" t="s">
        <v>35</v>
      </c>
      <c r="C83" s="3"/>
      <c r="D83" s="3" t="s">
        <v>4</v>
      </c>
    </row>
    <row r="84" spans="1:4" ht="29.25" customHeight="1" x14ac:dyDescent="0.25">
      <c r="A84" s="87"/>
      <c r="B84" s="5" t="s">
        <v>129</v>
      </c>
      <c r="C84" s="49" t="s">
        <v>272</v>
      </c>
      <c r="D84" s="5"/>
    </row>
    <row r="85" spans="1:4" ht="29.25" customHeight="1" x14ac:dyDescent="0.25">
      <c r="A85" s="94"/>
      <c r="B85" s="5" t="s">
        <v>130</v>
      </c>
      <c r="C85" s="49" t="s">
        <v>59</v>
      </c>
      <c r="D85" s="5"/>
    </row>
    <row r="86" spans="1:4" ht="29.25" customHeight="1" x14ac:dyDescent="0.25">
      <c r="A86" s="94"/>
      <c r="B86" s="5" t="s">
        <v>131</v>
      </c>
      <c r="C86" s="16" t="s">
        <v>198</v>
      </c>
      <c r="D86" s="5"/>
    </row>
    <row r="87" spans="1:4" ht="29.25" customHeight="1" x14ac:dyDescent="0.25">
      <c r="A87" s="88"/>
      <c r="B87" s="5" t="s">
        <v>132</v>
      </c>
      <c r="C87" s="16" t="s">
        <v>199</v>
      </c>
      <c r="D87" s="5"/>
    </row>
    <row r="88" spans="1:4" ht="32.25" customHeight="1" x14ac:dyDescent="0.25">
      <c r="A88" s="98" t="s">
        <v>273</v>
      </c>
      <c r="B88" s="99"/>
      <c r="C88" s="99"/>
      <c r="D88" s="100"/>
    </row>
    <row r="89" spans="1:4" ht="31.5" customHeight="1" x14ac:dyDescent="0.25">
      <c r="A89" s="3">
        <v>8</v>
      </c>
      <c r="B89" s="7" t="s">
        <v>163</v>
      </c>
      <c r="C89" s="3">
        <f>SUM(C90:C94)</f>
        <v>23759.06</v>
      </c>
      <c r="D89" s="3" t="s">
        <v>4</v>
      </c>
    </row>
    <row r="90" spans="1:4" ht="18" customHeight="1" x14ac:dyDescent="0.25">
      <c r="A90" s="107"/>
      <c r="B90" s="5" t="s">
        <v>30</v>
      </c>
      <c r="C90" s="3">
        <v>6266.27</v>
      </c>
      <c r="D90" s="17"/>
    </row>
    <row r="91" spans="1:4" ht="18" customHeight="1" x14ac:dyDescent="0.25">
      <c r="A91" s="108"/>
      <c r="B91" s="5" t="s">
        <v>29</v>
      </c>
      <c r="C91" s="3" t="s">
        <v>59</v>
      </c>
      <c r="D91" s="17"/>
    </row>
    <row r="92" spans="1:4" ht="18" customHeight="1" x14ac:dyDescent="0.25">
      <c r="A92" s="108"/>
      <c r="B92" s="5" t="s">
        <v>28</v>
      </c>
      <c r="C92" s="3">
        <v>14732.57</v>
      </c>
      <c r="D92" s="17"/>
    </row>
    <row r="93" spans="1:4" ht="18" customHeight="1" x14ac:dyDescent="0.25">
      <c r="A93" s="108"/>
      <c r="B93" s="5" t="s">
        <v>27</v>
      </c>
      <c r="C93" s="3" t="s">
        <v>59</v>
      </c>
      <c r="D93" s="17"/>
    </row>
    <row r="94" spans="1:4" ht="33" customHeight="1" x14ac:dyDescent="0.25">
      <c r="A94" s="109"/>
      <c r="B94" s="5" t="s">
        <v>200</v>
      </c>
      <c r="C94" s="3">
        <v>2760.22</v>
      </c>
      <c r="D94" s="17"/>
    </row>
    <row r="95" spans="1:4" ht="30" customHeight="1" x14ac:dyDescent="0.25">
      <c r="A95" s="121" t="s">
        <v>317</v>
      </c>
      <c r="B95" s="122"/>
      <c r="C95" s="122"/>
      <c r="D95" s="123"/>
    </row>
    <row r="96" spans="1:4" ht="45.75" customHeight="1" x14ac:dyDescent="0.25">
      <c r="A96" s="3">
        <v>9</v>
      </c>
      <c r="B96" s="7" t="s">
        <v>25</v>
      </c>
      <c r="C96" s="3" t="s">
        <v>59</v>
      </c>
      <c r="D96" s="3" t="s">
        <v>4</v>
      </c>
    </row>
    <row r="97" spans="1:4" ht="32.25" customHeight="1" x14ac:dyDescent="0.25">
      <c r="A97" s="82" t="s">
        <v>157</v>
      </c>
      <c r="B97" s="83"/>
      <c r="C97" s="83"/>
      <c r="D97" s="84"/>
    </row>
    <row r="98" spans="1:4" ht="21.75" customHeight="1" x14ac:dyDescent="0.25">
      <c r="A98" s="3">
        <v>10</v>
      </c>
      <c r="B98" s="7" t="s">
        <v>24</v>
      </c>
      <c r="C98" s="6"/>
      <c r="D98" s="3" t="s">
        <v>4</v>
      </c>
    </row>
    <row r="99" spans="1:4" ht="30.75" customHeight="1" x14ac:dyDescent="0.25">
      <c r="A99" s="107"/>
      <c r="B99" s="5" t="s">
        <v>23</v>
      </c>
      <c r="C99" s="3" t="s">
        <v>59</v>
      </c>
      <c r="D99" s="18"/>
    </row>
    <row r="100" spans="1:4" ht="30.75" customHeight="1" x14ac:dyDescent="0.25">
      <c r="A100" s="108"/>
      <c r="B100" s="5" t="s">
        <v>22</v>
      </c>
      <c r="C100" s="3" t="s">
        <v>59</v>
      </c>
      <c r="D100" s="3" t="s">
        <v>4</v>
      </c>
    </row>
    <row r="101" spans="1:4" ht="30.75" customHeight="1" x14ac:dyDescent="0.25">
      <c r="A101" s="108"/>
      <c r="B101" s="5" t="s">
        <v>21</v>
      </c>
      <c r="C101" s="3" t="s">
        <v>59</v>
      </c>
      <c r="D101" s="3" t="s">
        <v>4</v>
      </c>
    </row>
    <row r="102" spans="1:4" ht="45.75" customHeight="1" x14ac:dyDescent="0.25">
      <c r="A102" s="108"/>
      <c r="B102" s="5" t="s">
        <v>20</v>
      </c>
      <c r="C102" s="51" t="s">
        <v>59</v>
      </c>
      <c r="D102" s="3" t="s">
        <v>18</v>
      </c>
    </row>
    <row r="103" spans="1:4" ht="60.75" customHeight="1" x14ac:dyDescent="0.25">
      <c r="A103" s="108"/>
      <c r="B103" s="5" t="s">
        <v>19</v>
      </c>
      <c r="C103" s="51" t="s">
        <v>59</v>
      </c>
      <c r="D103" s="3" t="s">
        <v>18</v>
      </c>
    </row>
    <row r="104" spans="1:4" ht="48.75" customHeight="1" x14ac:dyDescent="0.25">
      <c r="A104" s="109"/>
      <c r="B104" s="5" t="s">
        <v>17</v>
      </c>
      <c r="C104" s="3" t="s">
        <v>59</v>
      </c>
      <c r="D104" s="3" t="s">
        <v>14</v>
      </c>
    </row>
    <row r="105" spans="1:4" ht="96" customHeight="1" x14ac:dyDescent="0.25">
      <c r="A105" s="110" t="s">
        <v>322</v>
      </c>
      <c r="B105" s="111"/>
      <c r="C105" s="111"/>
      <c r="D105" s="112"/>
    </row>
    <row r="106" spans="1:4" ht="33.75" customHeight="1" x14ac:dyDescent="0.25">
      <c r="A106" s="3">
        <v>11</v>
      </c>
      <c r="B106" s="7" t="s">
        <v>16</v>
      </c>
      <c r="C106" s="3"/>
      <c r="D106" s="3" t="s">
        <v>14</v>
      </c>
    </row>
    <row r="107" spans="1:4" ht="18" customHeight="1" x14ac:dyDescent="0.25">
      <c r="A107" s="107"/>
      <c r="B107" s="5" t="s">
        <v>13</v>
      </c>
      <c r="C107" s="51" t="s">
        <v>59</v>
      </c>
      <c r="D107" s="17"/>
    </row>
    <row r="108" spans="1:4" ht="31.5" customHeight="1" x14ac:dyDescent="0.25">
      <c r="A108" s="108"/>
      <c r="B108" s="5" t="s">
        <v>12</v>
      </c>
      <c r="C108" s="51" t="s">
        <v>59</v>
      </c>
      <c r="D108" s="17"/>
    </row>
    <row r="109" spans="1:4" ht="30" customHeight="1" x14ac:dyDescent="0.25">
      <c r="A109" s="108"/>
      <c r="B109" s="5" t="s">
        <v>11</v>
      </c>
      <c r="C109" s="51" t="s">
        <v>59</v>
      </c>
      <c r="D109" s="17"/>
    </row>
    <row r="110" spans="1:4" ht="30" customHeight="1" x14ac:dyDescent="0.25">
      <c r="A110" s="108"/>
      <c r="B110" s="5" t="s">
        <v>159</v>
      </c>
      <c r="C110" s="74">
        <v>17672704</v>
      </c>
      <c r="D110" s="3" t="s">
        <v>4</v>
      </c>
    </row>
    <row r="111" spans="1:4" ht="18" customHeight="1" x14ac:dyDescent="0.25">
      <c r="A111" s="109"/>
      <c r="B111" s="5" t="s">
        <v>10</v>
      </c>
      <c r="C111" s="51" t="s">
        <v>59</v>
      </c>
      <c r="D111" s="17"/>
    </row>
    <row r="112" spans="1:4" ht="29.25" customHeight="1" x14ac:dyDescent="0.25">
      <c r="A112" s="121" t="s">
        <v>318</v>
      </c>
      <c r="B112" s="122"/>
      <c r="C112" s="122"/>
      <c r="D112" s="123"/>
    </row>
    <row r="113" spans="1:4" ht="63" customHeight="1" x14ac:dyDescent="0.25">
      <c r="A113" s="3">
        <v>12</v>
      </c>
      <c r="B113" s="7" t="s">
        <v>9</v>
      </c>
      <c r="C113" s="65" t="s">
        <v>276</v>
      </c>
      <c r="D113" s="17"/>
    </row>
    <row r="114" spans="1:4" ht="32.25" customHeight="1" x14ac:dyDescent="0.25">
      <c r="A114" s="98" t="s">
        <v>275</v>
      </c>
      <c r="B114" s="99"/>
      <c r="C114" s="99"/>
      <c r="D114" s="100"/>
    </row>
    <row r="115" spans="1:4" ht="31.5" x14ac:dyDescent="0.25">
      <c r="A115" s="3">
        <v>13</v>
      </c>
      <c r="B115" s="4" t="s">
        <v>165</v>
      </c>
      <c r="C115" s="51">
        <v>6</v>
      </c>
      <c r="D115" s="3" t="s">
        <v>4</v>
      </c>
    </row>
    <row r="116" spans="1:4" ht="30.75" customHeight="1" x14ac:dyDescent="0.25">
      <c r="A116" s="113" t="s">
        <v>304</v>
      </c>
      <c r="B116" s="114"/>
      <c r="C116" s="114"/>
      <c r="D116" s="115"/>
    </row>
    <row r="117" spans="1:4" ht="62.25" customHeight="1" x14ac:dyDescent="0.25">
      <c r="A117" s="3">
        <v>14</v>
      </c>
      <c r="B117" s="4" t="s">
        <v>7</v>
      </c>
      <c r="C117" s="51">
        <v>62428.59</v>
      </c>
      <c r="D117" s="3" t="s">
        <v>4</v>
      </c>
    </row>
    <row r="118" spans="1:4" ht="35.25" customHeight="1" x14ac:dyDescent="0.25">
      <c r="A118" s="113" t="s">
        <v>305</v>
      </c>
      <c r="B118" s="114"/>
      <c r="C118" s="114"/>
      <c r="D118" s="115"/>
    </row>
    <row r="119" spans="1:4" ht="31.5" x14ac:dyDescent="0.25">
      <c r="A119" s="3">
        <v>15</v>
      </c>
      <c r="B119" s="4" t="s">
        <v>6</v>
      </c>
      <c r="C119" s="75">
        <v>2439117</v>
      </c>
      <c r="D119" s="3" t="s">
        <v>4</v>
      </c>
    </row>
    <row r="120" spans="1:4" ht="15.75" x14ac:dyDescent="0.25">
      <c r="A120" s="82" t="s">
        <v>307</v>
      </c>
      <c r="B120" s="83"/>
      <c r="C120" s="83"/>
      <c r="D120" s="84"/>
    </row>
    <row r="121" spans="1:4" ht="19.5" customHeight="1" x14ac:dyDescent="0.25">
      <c r="A121" s="3">
        <v>16</v>
      </c>
      <c r="B121" s="4" t="s">
        <v>5</v>
      </c>
      <c r="C121" s="51">
        <v>22.9</v>
      </c>
      <c r="D121" s="3" t="s">
        <v>4</v>
      </c>
    </row>
    <row r="122" spans="1:4" ht="16.5" customHeight="1" x14ac:dyDescent="0.25">
      <c r="A122" s="82" t="s">
        <v>308</v>
      </c>
      <c r="B122" s="83"/>
      <c r="C122" s="83"/>
      <c r="D122" s="84"/>
    </row>
    <row r="123" spans="1:4" ht="238.5" customHeight="1" x14ac:dyDescent="0.25">
      <c r="A123" s="3">
        <v>17</v>
      </c>
      <c r="B123" s="4" t="s">
        <v>3</v>
      </c>
      <c r="C123" s="3" t="s">
        <v>59</v>
      </c>
      <c r="D123" s="3" t="s">
        <v>2</v>
      </c>
    </row>
    <row r="124" spans="1:4" ht="30" customHeight="1" x14ac:dyDescent="0.25">
      <c r="A124" s="82" t="s">
        <v>161</v>
      </c>
      <c r="B124" s="83"/>
      <c r="C124" s="83"/>
      <c r="D124" s="84"/>
    </row>
    <row r="125" spans="1:4" ht="110.25" customHeight="1" x14ac:dyDescent="0.25">
      <c r="A125" s="3">
        <v>18</v>
      </c>
      <c r="B125" s="4" t="s">
        <v>1</v>
      </c>
      <c r="C125" s="3" t="s">
        <v>59</v>
      </c>
      <c r="D125" s="3" t="s">
        <v>0</v>
      </c>
    </row>
    <row r="126" spans="1:4" ht="15.75" x14ac:dyDescent="0.25">
      <c r="A126" s="1"/>
    </row>
  </sheetData>
  <mergeCells count="37">
    <mergeCell ref="A112:D112"/>
    <mergeCell ref="A116:D116"/>
    <mergeCell ref="A118:D118"/>
    <mergeCell ref="A120:D120"/>
    <mergeCell ref="A122:D122"/>
    <mergeCell ref="A114:D114"/>
    <mergeCell ref="A107:A111"/>
    <mergeCell ref="B52:B53"/>
    <mergeCell ref="D52:D53"/>
    <mergeCell ref="A56:A81"/>
    <mergeCell ref="A84:A87"/>
    <mergeCell ref="A90:A94"/>
    <mergeCell ref="A99:A104"/>
    <mergeCell ref="A52:A53"/>
    <mergeCell ref="C52:C53"/>
    <mergeCell ref="A54:D54"/>
    <mergeCell ref="A88:D88"/>
    <mergeCell ref="A97:D97"/>
    <mergeCell ref="A105:D105"/>
    <mergeCell ref="A82:D82"/>
    <mergeCell ref="A95:D95"/>
    <mergeCell ref="A124:D124"/>
    <mergeCell ref="A51:D51"/>
    <mergeCell ref="A22:A24"/>
    <mergeCell ref="A1:D1"/>
    <mergeCell ref="A2:D2"/>
    <mergeCell ref="A3:D3"/>
    <mergeCell ref="A11:A14"/>
    <mergeCell ref="A16:A19"/>
    <mergeCell ref="A26:A31"/>
    <mergeCell ref="A33:A34"/>
    <mergeCell ref="A36:A37"/>
    <mergeCell ref="A40:A44"/>
    <mergeCell ref="A47:A50"/>
    <mergeCell ref="A20:D20"/>
    <mergeCell ref="A38:D38"/>
    <mergeCell ref="A45:D45"/>
  </mergeCells>
  <pageMargins left="0.70866141732283472" right="0.31496062992125984" top="0.35433070866141736" bottom="0.35433070866141736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BE5A3-1751-45E8-B54F-903711AD02F3}">
  <dimension ref="A1:D125"/>
  <sheetViews>
    <sheetView tabSelected="1" topLeftCell="A82" zoomScaleNormal="100" workbookViewId="0">
      <selection activeCell="I109" sqref="I109"/>
    </sheetView>
  </sheetViews>
  <sheetFormatPr defaultRowHeight="15" x14ac:dyDescent="0.25"/>
  <cols>
    <col min="1" max="1" width="6.42578125" style="13" customWidth="1"/>
    <col min="2" max="2" width="39.140625" style="13" customWidth="1"/>
    <col min="3" max="3" width="29.7109375" style="14" customWidth="1"/>
    <col min="4" max="4" width="16.5703125" style="13" customWidth="1"/>
  </cols>
  <sheetData>
    <row r="1" spans="1:4" ht="18.75" x14ac:dyDescent="0.25">
      <c r="A1" s="85" t="s">
        <v>88</v>
      </c>
      <c r="B1" s="85"/>
      <c r="C1" s="85"/>
      <c r="D1" s="85"/>
    </row>
    <row r="2" spans="1:4" ht="18.75" x14ac:dyDescent="0.25">
      <c r="A2" s="133" t="s">
        <v>212</v>
      </c>
      <c r="B2" s="133"/>
      <c r="C2" s="133"/>
      <c r="D2" s="133"/>
    </row>
    <row r="3" spans="1:4" ht="15.75" x14ac:dyDescent="0.25">
      <c r="A3" s="86" t="s">
        <v>86</v>
      </c>
      <c r="B3" s="86"/>
      <c r="C3" s="86"/>
      <c r="D3" s="86"/>
    </row>
    <row r="4" spans="1:4" ht="11.25" customHeight="1" x14ac:dyDescent="0.25">
      <c r="A4" s="12"/>
    </row>
    <row r="5" spans="1:4" ht="32.25" customHeight="1" x14ac:dyDescent="0.25">
      <c r="A5" s="3" t="s">
        <v>85</v>
      </c>
      <c r="B5" s="6" t="s">
        <v>84</v>
      </c>
      <c r="C5" s="6" t="s">
        <v>83</v>
      </c>
      <c r="D5" s="6" t="s">
        <v>82</v>
      </c>
    </row>
    <row r="6" spans="1:4" ht="15.75" x14ac:dyDescent="0.25">
      <c r="A6" s="3">
        <v>1</v>
      </c>
      <c r="B6" s="6" t="s">
        <v>81</v>
      </c>
      <c r="C6" s="3"/>
      <c r="D6" s="3" t="s">
        <v>79</v>
      </c>
    </row>
    <row r="7" spans="1:4" ht="15.75" x14ac:dyDescent="0.25">
      <c r="A7" s="10" t="s">
        <v>78</v>
      </c>
      <c r="B7" s="6" t="s">
        <v>77</v>
      </c>
      <c r="C7" s="3" t="s">
        <v>254</v>
      </c>
      <c r="D7" s="6"/>
    </row>
    <row r="8" spans="1:4" ht="19.5" customHeight="1" x14ac:dyDescent="0.25">
      <c r="A8" s="10" t="s">
        <v>75</v>
      </c>
      <c r="B8" s="6" t="s">
        <v>74</v>
      </c>
      <c r="C8" s="51">
        <v>85</v>
      </c>
      <c r="D8" s="6"/>
    </row>
    <row r="9" spans="1:4" ht="15.75" x14ac:dyDescent="0.25">
      <c r="A9" s="10" t="s">
        <v>73</v>
      </c>
      <c r="B9" s="6" t="s">
        <v>72</v>
      </c>
      <c r="C9" s="51">
        <v>4.3</v>
      </c>
      <c r="D9" s="6"/>
    </row>
    <row r="10" spans="1:4" ht="45.75" customHeight="1" x14ac:dyDescent="0.25">
      <c r="A10" s="10" t="s">
        <v>71</v>
      </c>
      <c r="B10" s="6" t="s">
        <v>144</v>
      </c>
      <c r="C10" s="52">
        <f>SUM(C11:C14)</f>
        <v>30758</v>
      </c>
      <c r="D10" s="6"/>
    </row>
    <row r="11" spans="1:4" ht="15.75" x14ac:dyDescent="0.25">
      <c r="A11" s="91"/>
      <c r="B11" s="15" t="s">
        <v>89</v>
      </c>
      <c r="C11" s="51">
        <v>6364</v>
      </c>
      <c r="D11" s="6"/>
    </row>
    <row r="12" spans="1:4" ht="15.75" x14ac:dyDescent="0.25">
      <c r="A12" s="92"/>
      <c r="B12" s="15" t="s">
        <v>90</v>
      </c>
      <c r="C12" s="51">
        <v>9230</v>
      </c>
      <c r="D12" s="6"/>
    </row>
    <row r="13" spans="1:4" ht="15.75" x14ac:dyDescent="0.25">
      <c r="A13" s="92"/>
      <c r="B13" s="15" t="s">
        <v>91</v>
      </c>
      <c r="C13" s="51">
        <v>1013</v>
      </c>
      <c r="D13" s="6"/>
    </row>
    <row r="14" spans="1:4" ht="15.75" x14ac:dyDescent="0.25">
      <c r="A14" s="93"/>
      <c r="B14" s="15" t="s">
        <v>92</v>
      </c>
      <c r="C14" s="51">
        <v>14151</v>
      </c>
      <c r="D14" s="6"/>
    </row>
    <row r="15" spans="1:4" ht="34.5" x14ac:dyDescent="0.25">
      <c r="A15" s="10" t="s">
        <v>70</v>
      </c>
      <c r="B15" s="6" t="s">
        <v>69</v>
      </c>
      <c r="C15" s="62">
        <f>SUM(C16:C19)</f>
        <v>2480.9</v>
      </c>
      <c r="D15" s="6"/>
    </row>
    <row r="16" spans="1:4" ht="15.75" x14ac:dyDescent="0.25">
      <c r="A16" s="91"/>
      <c r="B16" s="15" t="s">
        <v>89</v>
      </c>
      <c r="C16" s="51">
        <v>90.84</v>
      </c>
      <c r="D16" s="6"/>
    </row>
    <row r="17" spans="1:4" ht="15.75" x14ac:dyDescent="0.25">
      <c r="A17" s="92"/>
      <c r="B17" s="15" t="s">
        <v>90</v>
      </c>
      <c r="C17" s="51">
        <v>291.07</v>
      </c>
      <c r="D17" s="6"/>
    </row>
    <row r="18" spans="1:4" ht="15.75" x14ac:dyDescent="0.25">
      <c r="A18" s="92"/>
      <c r="B18" s="15" t="s">
        <v>91</v>
      </c>
      <c r="C18" s="51">
        <v>138.34</v>
      </c>
      <c r="D18" s="6"/>
    </row>
    <row r="19" spans="1:4" ht="15.75" x14ac:dyDescent="0.25">
      <c r="A19" s="93"/>
      <c r="B19" s="15" t="s">
        <v>92</v>
      </c>
      <c r="C19" s="51">
        <v>1960.65</v>
      </c>
      <c r="D19" s="6"/>
    </row>
    <row r="20" spans="1:4" ht="18" customHeight="1" x14ac:dyDescent="0.25">
      <c r="A20" s="116" t="s">
        <v>153</v>
      </c>
      <c r="B20" s="117"/>
      <c r="C20" s="117"/>
      <c r="D20" s="118"/>
    </row>
    <row r="21" spans="1:4" ht="18.75" customHeight="1" x14ac:dyDescent="0.25">
      <c r="A21" s="3">
        <v>2</v>
      </c>
      <c r="B21" s="6" t="s">
        <v>68</v>
      </c>
      <c r="C21" s="3"/>
      <c r="D21" s="3" t="s">
        <v>4</v>
      </c>
    </row>
    <row r="22" spans="1:4" ht="15.75" customHeight="1" x14ac:dyDescent="0.25">
      <c r="A22" s="87"/>
      <c r="B22" s="15" t="s">
        <v>93</v>
      </c>
      <c r="C22" s="58">
        <v>38.200000000000003</v>
      </c>
      <c r="D22" s="6"/>
    </row>
    <row r="23" spans="1:4" ht="15.75" customHeight="1" x14ac:dyDescent="0.25">
      <c r="A23" s="94"/>
      <c r="B23" s="15" t="s">
        <v>170</v>
      </c>
      <c r="C23" s="47">
        <v>0.153</v>
      </c>
      <c r="D23" s="36"/>
    </row>
    <row r="24" spans="1:4" ht="15.75" customHeight="1" x14ac:dyDescent="0.25">
      <c r="A24" s="88"/>
      <c r="B24" s="15" t="s">
        <v>94</v>
      </c>
      <c r="C24" s="43">
        <f>C23/C22</f>
        <v>4.0052356020942401E-3</v>
      </c>
      <c r="D24" s="44"/>
    </row>
    <row r="25" spans="1:4" ht="34.5" x14ac:dyDescent="0.25">
      <c r="A25" s="10" t="s">
        <v>67</v>
      </c>
      <c r="B25" s="4" t="s">
        <v>147</v>
      </c>
      <c r="C25" s="50">
        <f>SUM(C26:C31)</f>
        <v>0.153</v>
      </c>
      <c r="D25" s="6"/>
    </row>
    <row r="26" spans="1:4" ht="15.75" customHeight="1" x14ac:dyDescent="0.25">
      <c r="A26" s="87"/>
      <c r="B26" s="15" t="s">
        <v>95</v>
      </c>
      <c r="C26" s="47">
        <v>0</v>
      </c>
      <c r="D26" s="6"/>
    </row>
    <row r="27" spans="1:4" ht="15.75" customHeight="1" x14ac:dyDescent="0.25">
      <c r="A27" s="94"/>
      <c r="B27" s="15" t="s">
        <v>96</v>
      </c>
      <c r="C27" s="47">
        <v>0.11899999999999999</v>
      </c>
      <c r="D27" s="6"/>
    </row>
    <row r="28" spans="1:4" ht="15.75" customHeight="1" x14ac:dyDescent="0.25">
      <c r="A28" s="94"/>
      <c r="B28" s="15" t="s">
        <v>97</v>
      </c>
      <c r="C28" s="47">
        <v>0.03</v>
      </c>
      <c r="D28" s="6"/>
    </row>
    <row r="29" spans="1:4" ht="15.75" customHeight="1" x14ac:dyDescent="0.25">
      <c r="A29" s="94"/>
      <c r="B29" s="15" t="s">
        <v>98</v>
      </c>
      <c r="C29" s="47">
        <v>4.0000000000000001E-3</v>
      </c>
      <c r="D29" s="6"/>
    </row>
    <row r="30" spans="1:4" ht="15.75" customHeight="1" x14ac:dyDescent="0.25">
      <c r="A30" s="94"/>
      <c r="B30" s="15" t="s">
        <v>121</v>
      </c>
      <c r="C30" s="47">
        <v>0</v>
      </c>
      <c r="D30" s="6"/>
    </row>
    <row r="31" spans="1:4" ht="15.75" customHeight="1" x14ac:dyDescent="0.25">
      <c r="A31" s="88"/>
      <c r="B31" s="15" t="s">
        <v>99</v>
      </c>
      <c r="C31" s="47">
        <v>0</v>
      </c>
      <c r="D31" s="6"/>
    </row>
    <row r="32" spans="1:4" ht="34.5" customHeight="1" x14ac:dyDescent="0.25">
      <c r="A32" s="10" t="s">
        <v>65</v>
      </c>
      <c r="B32" s="4" t="s">
        <v>64</v>
      </c>
      <c r="C32" s="26"/>
      <c r="D32" s="6"/>
    </row>
    <row r="33" spans="1:4" ht="15.75" x14ac:dyDescent="0.25">
      <c r="A33" s="87"/>
      <c r="B33" s="15" t="s">
        <v>93</v>
      </c>
      <c r="C33" s="58">
        <v>38.200000000000003</v>
      </c>
      <c r="D33" s="6"/>
    </row>
    <row r="34" spans="1:4" ht="15.75" x14ac:dyDescent="0.25">
      <c r="A34" s="88"/>
      <c r="B34" s="15" t="s">
        <v>100</v>
      </c>
      <c r="C34" s="47">
        <v>0.153</v>
      </c>
      <c r="D34" s="6"/>
    </row>
    <row r="35" spans="1:4" ht="31.5" x14ac:dyDescent="0.25">
      <c r="A35" s="10" t="s">
        <v>63</v>
      </c>
      <c r="B35" s="7" t="s">
        <v>62</v>
      </c>
      <c r="C35" s="52"/>
      <c r="D35" s="6"/>
    </row>
    <row r="36" spans="1:4" ht="15.75" x14ac:dyDescent="0.25">
      <c r="A36" s="87"/>
      <c r="B36" s="15" t="s">
        <v>93</v>
      </c>
      <c r="C36" s="54">
        <v>0</v>
      </c>
      <c r="D36" s="6"/>
    </row>
    <row r="37" spans="1:4" ht="15.75" x14ac:dyDescent="0.25">
      <c r="A37" s="88"/>
      <c r="B37" s="15" t="s">
        <v>100</v>
      </c>
      <c r="C37" s="46">
        <v>0</v>
      </c>
      <c r="D37" s="6"/>
    </row>
    <row r="38" spans="1:4" ht="18.75" customHeight="1" x14ac:dyDescent="0.25">
      <c r="A38" s="82" t="s">
        <v>162</v>
      </c>
      <c r="B38" s="83"/>
      <c r="C38" s="83"/>
      <c r="D38" s="84"/>
    </row>
    <row r="39" spans="1:4" ht="31.5" x14ac:dyDescent="0.25">
      <c r="A39" s="3">
        <v>3</v>
      </c>
      <c r="B39" s="4" t="s">
        <v>61</v>
      </c>
      <c r="C39" s="51" t="s">
        <v>171</v>
      </c>
      <c r="D39" s="3" t="s">
        <v>4</v>
      </c>
    </row>
    <row r="40" spans="1:4" ht="15.75" x14ac:dyDescent="0.25">
      <c r="A40" s="87"/>
      <c r="B40" s="15" t="s">
        <v>101</v>
      </c>
      <c r="C40" s="45" t="s">
        <v>248</v>
      </c>
      <c r="D40" s="6"/>
    </row>
    <row r="41" spans="1:4" ht="15.75" x14ac:dyDescent="0.25">
      <c r="A41" s="94"/>
      <c r="B41" s="15" t="s">
        <v>102</v>
      </c>
      <c r="C41" s="46" t="s">
        <v>248</v>
      </c>
      <c r="D41" s="6"/>
    </row>
    <row r="42" spans="1:4" ht="31.5" x14ac:dyDescent="0.25">
      <c r="A42" s="94"/>
      <c r="B42" s="15" t="s">
        <v>103</v>
      </c>
      <c r="C42" s="46" t="s">
        <v>112</v>
      </c>
      <c r="D42" s="6"/>
    </row>
    <row r="43" spans="1:4" ht="15.75" x14ac:dyDescent="0.25">
      <c r="A43" s="94"/>
      <c r="B43" s="15" t="s">
        <v>104</v>
      </c>
      <c r="C43" s="48" t="s">
        <v>167</v>
      </c>
      <c r="D43" s="6"/>
    </row>
    <row r="44" spans="1:4" ht="15.75" x14ac:dyDescent="0.25">
      <c r="A44" s="88"/>
      <c r="B44" s="15" t="s">
        <v>105</v>
      </c>
      <c r="C44" s="48" t="s">
        <v>214</v>
      </c>
      <c r="D44" s="6"/>
    </row>
    <row r="45" spans="1:4" ht="33" customHeight="1" x14ac:dyDescent="0.25">
      <c r="A45" s="82" t="s">
        <v>148</v>
      </c>
      <c r="B45" s="83"/>
      <c r="C45" s="83"/>
      <c r="D45" s="84"/>
    </row>
    <row r="46" spans="1:4" ht="31.5" x14ac:dyDescent="0.25">
      <c r="A46" s="3">
        <v>4</v>
      </c>
      <c r="B46" s="7" t="s">
        <v>60</v>
      </c>
      <c r="C46" s="37"/>
      <c r="D46" s="3" t="s">
        <v>4</v>
      </c>
    </row>
    <row r="47" spans="1:4" ht="15.75" customHeight="1" x14ac:dyDescent="0.25">
      <c r="A47" s="104"/>
      <c r="B47" s="70" t="s">
        <v>106</v>
      </c>
      <c r="C47" s="45" t="s">
        <v>262</v>
      </c>
      <c r="D47" s="40"/>
    </row>
    <row r="48" spans="1:4" ht="15.75" customHeight="1" x14ac:dyDescent="0.25">
      <c r="A48" s="105"/>
      <c r="B48" s="70" t="s">
        <v>107</v>
      </c>
      <c r="C48" s="46" t="s">
        <v>217</v>
      </c>
      <c r="D48" s="40"/>
    </row>
    <row r="49" spans="1:4" ht="15.75" customHeight="1" x14ac:dyDescent="0.25">
      <c r="A49" s="105"/>
      <c r="B49" s="70" t="s">
        <v>108</v>
      </c>
      <c r="C49" s="46">
        <v>0</v>
      </c>
      <c r="D49" s="40"/>
    </row>
    <row r="50" spans="1:4" ht="31.5" x14ac:dyDescent="0.25">
      <c r="A50" s="106"/>
      <c r="B50" s="70" t="s">
        <v>109</v>
      </c>
      <c r="C50" s="46" t="s">
        <v>261</v>
      </c>
      <c r="D50" s="40"/>
    </row>
    <row r="51" spans="1:4" ht="18.75" customHeight="1" x14ac:dyDescent="0.25">
      <c r="A51" s="98" t="s">
        <v>150</v>
      </c>
      <c r="B51" s="99"/>
      <c r="C51" s="99"/>
      <c r="D51" s="100"/>
    </row>
    <row r="52" spans="1:4" ht="31.5" customHeight="1" x14ac:dyDescent="0.25">
      <c r="A52" s="89">
        <v>5</v>
      </c>
      <c r="B52" s="90" t="s">
        <v>58</v>
      </c>
      <c r="C52" s="134">
        <v>1.43</v>
      </c>
      <c r="D52" s="87" t="s">
        <v>57</v>
      </c>
    </row>
    <row r="53" spans="1:4" x14ac:dyDescent="0.25">
      <c r="A53" s="89"/>
      <c r="B53" s="90"/>
      <c r="C53" s="135"/>
      <c r="D53" s="88"/>
    </row>
    <row r="54" spans="1:4" ht="18" customHeight="1" x14ac:dyDescent="0.25">
      <c r="A54" s="82" t="s">
        <v>154</v>
      </c>
      <c r="B54" s="83"/>
      <c r="C54" s="83"/>
      <c r="D54" s="84"/>
    </row>
    <row r="55" spans="1:4" ht="29.25" customHeight="1" x14ac:dyDescent="0.25">
      <c r="A55" s="3">
        <v>6</v>
      </c>
      <c r="B55" s="4" t="s">
        <v>56</v>
      </c>
      <c r="C55" s="3"/>
      <c r="D55" s="3" t="s">
        <v>4</v>
      </c>
    </row>
    <row r="56" spans="1:4" ht="15.75" x14ac:dyDescent="0.25">
      <c r="A56" s="87"/>
      <c r="B56" s="5" t="s">
        <v>55</v>
      </c>
      <c r="C56" s="55">
        <f>C57+C64+C66+C69+C80+C81</f>
        <v>7439</v>
      </c>
      <c r="D56" s="6"/>
    </row>
    <row r="57" spans="1:4" ht="83.25" customHeight="1" x14ac:dyDescent="0.25">
      <c r="A57" s="94"/>
      <c r="B57" s="2" t="s">
        <v>54</v>
      </c>
      <c r="C57" s="67">
        <v>0</v>
      </c>
      <c r="D57" s="6"/>
    </row>
    <row r="58" spans="1:4" ht="15.75" customHeight="1" x14ac:dyDescent="0.25">
      <c r="A58" s="94"/>
      <c r="B58" s="2" t="s">
        <v>53</v>
      </c>
      <c r="C58" s="26"/>
      <c r="D58" s="3"/>
    </row>
    <row r="59" spans="1:4" ht="15.75" customHeight="1" x14ac:dyDescent="0.25">
      <c r="A59" s="94"/>
      <c r="B59" s="5" t="s">
        <v>143</v>
      </c>
      <c r="C59" s="26"/>
      <c r="D59" s="6"/>
    </row>
    <row r="60" spans="1:4" ht="15.75" customHeight="1" x14ac:dyDescent="0.25">
      <c r="A60" s="94"/>
      <c r="B60" s="5" t="s">
        <v>52</v>
      </c>
      <c r="C60" s="26"/>
      <c r="D60" s="6"/>
    </row>
    <row r="61" spans="1:4" ht="15.75" customHeight="1" x14ac:dyDescent="0.25">
      <c r="A61" s="94"/>
      <c r="B61" s="5" t="s">
        <v>51</v>
      </c>
      <c r="C61" s="26"/>
      <c r="D61" s="6"/>
    </row>
    <row r="62" spans="1:4" ht="45.75" customHeight="1" x14ac:dyDescent="0.25">
      <c r="A62" s="94"/>
      <c r="B62" s="5" t="s">
        <v>125</v>
      </c>
      <c r="C62" s="26"/>
      <c r="D62" s="6"/>
    </row>
    <row r="63" spans="1:4" ht="29.25" customHeight="1" x14ac:dyDescent="0.25">
      <c r="A63" s="94"/>
      <c r="B63" s="5" t="s">
        <v>138</v>
      </c>
      <c r="C63" s="26"/>
      <c r="D63" s="6"/>
    </row>
    <row r="64" spans="1:4" ht="60.75" customHeight="1" x14ac:dyDescent="0.25">
      <c r="A64" s="94"/>
      <c r="B64" s="2" t="s">
        <v>50</v>
      </c>
      <c r="C64" s="67">
        <v>2593</v>
      </c>
      <c r="D64" s="6"/>
    </row>
    <row r="65" spans="1:4" ht="31.5" x14ac:dyDescent="0.25">
      <c r="A65" s="94"/>
      <c r="B65" s="4" t="s">
        <v>49</v>
      </c>
      <c r="C65" s="51">
        <v>2593</v>
      </c>
      <c r="D65" s="6"/>
    </row>
    <row r="66" spans="1:4" ht="67.5" customHeight="1" x14ac:dyDescent="0.25">
      <c r="A66" s="94"/>
      <c r="B66" s="5" t="s">
        <v>142</v>
      </c>
      <c r="C66" s="68">
        <v>0</v>
      </c>
      <c r="D66" s="5"/>
    </row>
    <row r="67" spans="1:4" ht="15.75" x14ac:dyDescent="0.25">
      <c r="A67" s="94"/>
      <c r="B67" s="8" t="s">
        <v>48</v>
      </c>
      <c r="C67" s="26"/>
      <c r="D67" s="5"/>
    </row>
    <row r="68" spans="1:4" ht="66.75" customHeight="1" x14ac:dyDescent="0.25">
      <c r="A68" s="94"/>
      <c r="B68" s="5" t="s">
        <v>47</v>
      </c>
      <c r="C68" s="35"/>
      <c r="D68" s="5"/>
    </row>
    <row r="69" spans="1:4" ht="47.25" customHeight="1" x14ac:dyDescent="0.25">
      <c r="A69" s="94"/>
      <c r="B69" s="5" t="s">
        <v>46</v>
      </c>
      <c r="C69" s="69">
        <f>SUM(C71+C72)</f>
        <v>4846</v>
      </c>
      <c r="D69" s="5"/>
    </row>
    <row r="70" spans="1:4" ht="15.75" x14ac:dyDescent="0.25">
      <c r="A70" s="94"/>
      <c r="B70" s="7" t="s">
        <v>45</v>
      </c>
      <c r="C70" s="54">
        <v>4846</v>
      </c>
      <c r="D70" s="7"/>
    </row>
    <row r="71" spans="1:4" ht="18" customHeight="1" x14ac:dyDescent="0.25">
      <c r="A71" s="94"/>
      <c r="B71" s="5" t="s">
        <v>44</v>
      </c>
      <c r="C71" s="54">
        <v>1223</v>
      </c>
      <c r="D71" s="5"/>
    </row>
    <row r="72" spans="1:4" ht="18" customHeight="1" x14ac:dyDescent="0.25">
      <c r="A72" s="94"/>
      <c r="B72" s="5" t="s">
        <v>43</v>
      </c>
      <c r="C72" s="54">
        <v>3623</v>
      </c>
      <c r="D72" s="5"/>
    </row>
    <row r="73" spans="1:4" ht="65.25" customHeight="1" x14ac:dyDescent="0.25">
      <c r="A73" s="94"/>
      <c r="B73" s="5" t="s">
        <v>139</v>
      </c>
      <c r="C73" s="35"/>
      <c r="D73" s="5"/>
    </row>
    <row r="74" spans="1:4" ht="43.5" customHeight="1" x14ac:dyDescent="0.25">
      <c r="A74" s="94"/>
      <c r="B74" s="5" t="s">
        <v>127</v>
      </c>
      <c r="C74" s="35"/>
      <c r="D74" s="5"/>
    </row>
    <row r="75" spans="1:4" ht="15.75" x14ac:dyDescent="0.25">
      <c r="A75" s="94"/>
      <c r="B75" s="7" t="s">
        <v>42</v>
      </c>
      <c r="C75" s="16"/>
      <c r="D75" s="7"/>
    </row>
    <row r="76" spans="1:4" ht="27" customHeight="1" x14ac:dyDescent="0.25">
      <c r="A76" s="94"/>
      <c r="B76" s="7" t="s">
        <v>41</v>
      </c>
      <c r="C76" s="16"/>
      <c r="D76" s="7"/>
    </row>
    <row r="77" spans="1:4" ht="17.25" customHeight="1" x14ac:dyDescent="0.25">
      <c r="A77" s="94"/>
      <c r="B77" s="7" t="s">
        <v>40</v>
      </c>
      <c r="C77" s="16"/>
      <c r="D77" s="7"/>
    </row>
    <row r="78" spans="1:4" ht="30" customHeight="1" x14ac:dyDescent="0.25">
      <c r="A78" s="94"/>
      <c r="B78" s="7" t="s">
        <v>39</v>
      </c>
      <c r="C78" s="16"/>
      <c r="D78" s="7"/>
    </row>
    <row r="79" spans="1:4" ht="80.25" customHeight="1" x14ac:dyDescent="0.25">
      <c r="A79" s="94"/>
      <c r="B79" s="7" t="s">
        <v>38</v>
      </c>
      <c r="C79" s="16"/>
      <c r="D79" s="7"/>
    </row>
    <row r="80" spans="1:4" ht="63" customHeight="1" x14ac:dyDescent="0.25">
      <c r="A80" s="94"/>
      <c r="B80" s="5" t="s">
        <v>37</v>
      </c>
      <c r="C80" s="67">
        <v>0</v>
      </c>
      <c r="D80" s="5"/>
    </row>
    <row r="81" spans="1:4" ht="63" customHeight="1" x14ac:dyDescent="0.25">
      <c r="A81" s="88"/>
      <c r="B81" s="5" t="s">
        <v>36</v>
      </c>
      <c r="C81" s="67">
        <v>0</v>
      </c>
      <c r="D81" s="5"/>
    </row>
    <row r="82" spans="1:4" ht="80.25" customHeight="1" x14ac:dyDescent="0.25">
      <c r="A82" s="82" t="s">
        <v>169</v>
      </c>
      <c r="B82" s="83"/>
      <c r="C82" s="83"/>
      <c r="D82" s="84"/>
    </row>
    <row r="83" spans="1:4" ht="32.25" customHeight="1" x14ac:dyDescent="0.25">
      <c r="A83" s="3">
        <v>7</v>
      </c>
      <c r="B83" s="7" t="s">
        <v>35</v>
      </c>
      <c r="C83" s="3"/>
      <c r="D83" s="3" t="s">
        <v>4</v>
      </c>
    </row>
    <row r="84" spans="1:4" ht="29.25" customHeight="1" x14ac:dyDescent="0.25">
      <c r="A84" s="87"/>
      <c r="B84" s="5" t="s">
        <v>129</v>
      </c>
      <c r="C84" s="49" t="s">
        <v>59</v>
      </c>
      <c r="D84" s="5"/>
    </row>
    <row r="85" spans="1:4" ht="29.25" customHeight="1" x14ac:dyDescent="0.25">
      <c r="A85" s="94"/>
      <c r="B85" s="5" t="s">
        <v>130</v>
      </c>
      <c r="C85" s="49" t="s">
        <v>59</v>
      </c>
      <c r="D85" s="5"/>
    </row>
    <row r="86" spans="1:4" ht="29.25" customHeight="1" x14ac:dyDescent="0.25">
      <c r="A86" s="94"/>
      <c r="B86" s="5" t="s">
        <v>131</v>
      </c>
      <c r="C86" s="49" t="s">
        <v>215</v>
      </c>
      <c r="D86" s="5"/>
    </row>
    <row r="87" spans="1:4" ht="29.25" customHeight="1" x14ac:dyDescent="0.25">
      <c r="A87" s="88"/>
      <c r="B87" s="5" t="s">
        <v>132</v>
      </c>
      <c r="C87" s="49" t="s">
        <v>216</v>
      </c>
      <c r="D87" s="5"/>
    </row>
    <row r="88" spans="1:4" ht="33" customHeight="1" x14ac:dyDescent="0.25">
      <c r="A88" s="98" t="s">
        <v>155</v>
      </c>
      <c r="B88" s="99"/>
      <c r="C88" s="99"/>
      <c r="D88" s="100"/>
    </row>
    <row r="89" spans="1:4" ht="31.5" customHeight="1" x14ac:dyDescent="0.25">
      <c r="A89" s="3">
        <v>8</v>
      </c>
      <c r="B89" s="7" t="s">
        <v>163</v>
      </c>
      <c r="C89" s="51">
        <f>SUM(C90:C94)</f>
        <v>56938.49</v>
      </c>
      <c r="D89" s="3" t="s">
        <v>4</v>
      </c>
    </row>
    <row r="90" spans="1:4" ht="18" customHeight="1" x14ac:dyDescent="0.25">
      <c r="A90" s="107"/>
      <c r="B90" s="5" t="s">
        <v>30</v>
      </c>
      <c r="C90" s="51" t="s">
        <v>59</v>
      </c>
      <c r="D90" s="17"/>
    </row>
    <row r="91" spans="1:4" ht="18" customHeight="1" x14ac:dyDescent="0.25">
      <c r="A91" s="108"/>
      <c r="B91" s="5" t="s">
        <v>29</v>
      </c>
      <c r="C91" s="51" t="s">
        <v>59</v>
      </c>
      <c r="D91" s="17"/>
    </row>
    <row r="92" spans="1:4" ht="18" customHeight="1" x14ac:dyDescent="0.25">
      <c r="A92" s="108"/>
      <c r="B92" s="5" t="s">
        <v>28</v>
      </c>
      <c r="C92" s="51">
        <v>56938.49</v>
      </c>
      <c r="D92" s="17"/>
    </row>
    <row r="93" spans="1:4" ht="18" customHeight="1" x14ac:dyDescent="0.25">
      <c r="A93" s="108"/>
      <c r="B93" s="5" t="s">
        <v>27</v>
      </c>
      <c r="C93" s="51" t="s">
        <v>59</v>
      </c>
      <c r="D93" s="17"/>
    </row>
    <row r="94" spans="1:4" ht="33" customHeight="1" x14ac:dyDescent="0.25">
      <c r="A94" s="109"/>
      <c r="B94" s="5" t="s">
        <v>200</v>
      </c>
      <c r="C94" s="51" t="s">
        <v>59</v>
      </c>
      <c r="D94" s="17"/>
    </row>
    <row r="95" spans="1:4" ht="30.75" customHeight="1" x14ac:dyDescent="0.25">
      <c r="A95" s="121" t="s">
        <v>319</v>
      </c>
      <c r="B95" s="122"/>
      <c r="C95" s="122"/>
      <c r="D95" s="123"/>
    </row>
    <row r="96" spans="1:4" ht="45.75" customHeight="1" x14ac:dyDescent="0.25">
      <c r="A96" s="3">
        <v>9</v>
      </c>
      <c r="B96" s="7" t="s">
        <v>25</v>
      </c>
      <c r="C96" s="3" t="s">
        <v>59</v>
      </c>
      <c r="D96" s="3" t="s">
        <v>4</v>
      </c>
    </row>
    <row r="97" spans="1:4" ht="30" customHeight="1" x14ac:dyDescent="0.25">
      <c r="A97" s="82" t="s">
        <v>157</v>
      </c>
      <c r="B97" s="83"/>
      <c r="C97" s="83"/>
      <c r="D97" s="84"/>
    </row>
    <row r="98" spans="1:4" ht="21.75" customHeight="1" x14ac:dyDescent="0.25">
      <c r="A98" s="3">
        <v>10</v>
      </c>
      <c r="B98" s="7" t="s">
        <v>24</v>
      </c>
      <c r="C98" s="6"/>
      <c r="D98" s="3" t="s">
        <v>4</v>
      </c>
    </row>
    <row r="99" spans="1:4" ht="30.75" customHeight="1" x14ac:dyDescent="0.25">
      <c r="A99" s="107"/>
      <c r="B99" s="5" t="s">
        <v>23</v>
      </c>
      <c r="C99" s="3" t="s">
        <v>59</v>
      </c>
      <c r="D99" s="18"/>
    </row>
    <row r="100" spans="1:4" ht="30.75" customHeight="1" x14ac:dyDescent="0.25">
      <c r="A100" s="108"/>
      <c r="B100" s="5" t="s">
        <v>22</v>
      </c>
      <c r="C100" s="3" t="s">
        <v>59</v>
      </c>
      <c r="D100" s="3" t="s">
        <v>4</v>
      </c>
    </row>
    <row r="101" spans="1:4" ht="30.75" customHeight="1" x14ac:dyDescent="0.25">
      <c r="A101" s="108"/>
      <c r="B101" s="5" t="s">
        <v>21</v>
      </c>
      <c r="C101" s="3" t="s">
        <v>59</v>
      </c>
      <c r="D101" s="3" t="s">
        <v>4</v>
      </c>
    </row>
    <row r="102" spans="1:4" ht="45.75" customHeight="1" x14ac:dyDescent="0.25">
      <c r="A102" s="108"/>
      <c r="B102" s="5" t="s">
        <v>20</v>
      </c>
      <c r="C102" s="81" t="s">
        <v>59</v>
      </c>
      <c r="D102" s="3" t="s">
        <v>18</v>
      </c>
    </row>
    <row r="103" spans="1:4" ht="60.75" customHeight="1" x14ac:dyDescent="0.25">
      <c r="A103" s="108"/>
      <c r="B103" s="5" t="s">
        <v>19</v>
      </c>
      <c r="C103" s="81" t="s">
        <v>59</v>
      </c>
      <c r="D103" s="3" t="s">
        <v>18</v>
      </c>
    </row>
    <row r="104" spans="1:4" ht="48.75" customHeight="1" x14ac:dyDescent="0.25">
      <c r="A104" s="109"/>
      <c r="B104" s="5" t="s">
        <v>17</v>
      </c>
      <c r="C104" s="3" t="s">
        <v>59</v>
      </c>
      <c r="D104" s="3" t="s">
        <v>14</v>
      </c>
    </row>
    <row r="105" spans="1:4" ht="98.25" customHeight="1" x14ac:dyDescent="0.25">
      <c r="A105" s="113" t="s">
        <v>322</v>
      </c>
      <c r="B105" s="114"/>
      <c r="C105" s="114"/>
      <c r="D105" s="115"/>
    </row>
    <row r="106" spans="1:4" ht="33.75" customHeight="1" x14ac:dyDescent="0.25">
      <c r="A106" s="3">
        <v>11</v>
      </c>
      <c r="B106" s="7" t="s">
        <v>16</v>
      </c>
      <c r="C106" s="3"/>
      <c r="D106" s="3" t="s">
        <v>14</v>
      </c>
    </row>
    <row r="107" spans="1:4" ht="18" customHeight="1" x14ac:dyDescent="0.25">
      <c r="A107" s="107"/>
      <c r="B107" s="5" t="s">
        <v>13</v>
      </c>
      <c r="C107" s="51" t="s">
        <v>59</v>
      </c>
      <c r="D107" s="17"/>
    </row>
    <row r="108" spans="1:4" ht="31.5" customHeight="1" x14ac:dyDescent="0.25">
      <c r="A108" s="108"/>
      <c r="B108" s="5" t="s">
        <v>12</v>
      </c>
      <c r="C108" s="51" t="s">
        <v>59</v>
      </c>
      <c r="D108" s="17"/>
    </row>
    <row r="109" spans="1:4" ht="30" customHeight="1" x14ac:dyDescent="0.25">
      <c r="A109" s="108"/>
      <c r="B109" s="5" t="s">
        <v>11</v>
      </c>
      <c r="C109" s="51" t="s">
        <v>59</v>
      </c>
      <c r="D109" s="17"/>
    </row>
    <row r="110" spans="1:4" ht="30" customHeight="1" x14ac:dyDescent="0.25">
      <c r="A110" s="108"/>
      <c r="B110" s="5" t="s">
        <v>159</v>
      </c>
      <c r="C110" s="51" t="s">
        <v>59</v>
      </c>
      <c r="D110" s="3" t="s">
        <v>4</v>
      </c>
    </row>
    <row r="111" spans="1:4" ht="18" customHeight="1" x14ac:dyDescent="0.25">
      <c r="A111" s="109"/>
      <c r="B111" s="5" t="s">
        <v>10</v>
      </c>
      <c r="C111" s="51" t="s">
        <v>59</v>
      </c>
      <c r="D111" s="17"/>
    </row>
    <row r="112" spans="1:4" ht="63" customHeight="1" x14ac:dyDescent="0.25">
      <c r="A112" s="3">
        <v>12</v>
      </c>
      <c r="B112" s="7" t="s">
        <v>9</v>
      </c>
      <c r="C112" s="65" t="s">
        <v>276</v>
      </c>
      <c r="D112" s="17"/>
    </row>
    <row r="113" spans="1:4" ht="32.25" customHeight="1" x14ac:dyDescent="0.25">
      <c r="A113" s="82" t="s">
        <v>275</v>
      </c>
      <c r="B113" s="83"/>
      <c r="C113" s="83"/>
      <c r="D113" s="84"/>
    </row>
    <row r="114" spans="1:4" ht="31.5" x14ac:dyDescent="0.25">
      <c r="A114" s="3">
        <v>13</v>
      </c>
      <c r="B114" s="4" t="s">
        <v>165</v>
      </c>
      <c r="C114" s="51">
        <v>6</v>
      </c>
      <c r="D114" s="3" t="s">
        <v>4</v>
      </c>
    </row>
    <row r="115" spans="1:4" ht="30.75" customHeight="1" x14ac:dyDescent="0.25">
      <c r="A115" s="113" t="s">
        <v>304</v>
      </c>
      <c r="B115" s="114"/>
      <c r="C115" s="114"/>
      <c r="D115" s="115"/>
    </row>
    <row r="116" spans="1:4" ht="62.25" customHeight="1" x14ac:dyDescent="0.25">
      <c r="A116" s="3">
        <v>14</v>
      </c>
      <c r="B116" s="4" t="s">
        <v>7</v>
      </c>
      <c r="C116" s="51">
        <v>62428.59</v>
      </c>
      <c r="D116" s="3" t="s">
        <v>4</v>
      </c>
    </row>
    <row r="117" spans="1:4" ht="36" customHeight="1" x14ac:dyDescent="0.25">
      <c r="A117" s="113" t="s">
        <v>305</v>
      </c>
      <c r="B117" s="114"/>
      <c r="C117" s="114"/>
      <c r="D117" s="115"/>
    </row>
    <row r="118" spans="1:4" ht="31.5" x14ac:dyDescent="0.25">
      <c r="A118" s="3">
        <v>15</v>
      </c>
      <c r="B118" s="4" t="s">
        <v>6</v>
      </c>
      <c r="C118" s="75">
        <v>2439117</v>
      </c>
      <c r="D118" s="3" t="s">
        <v>4</v>
      </c>
    </row>
    <row r="119" spans="1:4" ht="16.5" customHeight="1" x14ac:dyDescent="0.25">
      <c r="A119" s="82" t="s">
        <v>307</v>
      </c>
      <c r="B119" s="83"/>
      <c r="C119" s="83"/>
      <c r="D119" s="84"/>
    </row>
    <row r="120" spans="1:4" ht="17.25" customHeight="1" x14ac:dyDescent="0.25">
      <c r="A120" s="3">
        <v>16</v>
      </c>
      <c r="B120" s="4" t="s">
        <v>5</v>
      </c>
      <c r="C120" s="51">
        <v>22.9</v>
      </c>
      <c r="D120" s="3" t="s">
        <v>4</v>
      </c>
    </row>
    <row r="121" spans="1:4" ht="18" customHeight="1" x14ac:dyDescent="0.25">
      <c r="A121" s="82" t="s">
        <v>308</v>
      </c>
      <c r="B121" s="83"/>
      <c r="C121" s="83"/>
      <c r="D121" s="84"/>
    </row>
    <row r="122" spans="1:4" ht="238.5" customHeight="1" x14ac:dyDescent="0.25">
      <c r="A122" s="3">
        <v>17</v>
      </c>
      <c r="B122" s="4" t="s">
        <v>3</v>
      </c>
      <c r="C122" s="3" t="s">
        <v>59</v>
      </c>
      <c r="D122" s="3" t="s">
        <v>2</v>
      </c>
    </row>
    <row r="123" spans="1:4" ht="30" customHeight="1" x14ac:dyDescent="0.25">
      <c r="A123" s="82" t="s">
        <v>161</v>
      </c>
      <c r="B123" s="83"/>
      <c r="C123" s="83"/>
      <c r="D123" s="84"/>
    </row>
    <row r="124" spans="1:4" ht="110.25" customHeight="1" x14ac:dyDescent="0.25">
      <c r="A124" s="3">
        <v>18</v>
      </c>
      <c r="B124" s="4" t="s">
        <v>1</v>
      </c>
      <c r="C124" s="3" t="s">
        <v>59</v>
      </c>
      <c r="D124" s="3" t="s">
        <v>0</v>
      </c>
    </row>
    <row r="125" spans="1:4" ht="15.75" x14ac:dyDescent="0.25">
      <c r="A125" s="1"/>
    </row>
  </sheetData>
  <mergeCells count="36">
    <mergeCell ref="A95:D95"/>
    <mergeCell ref="A115:D115"/>
    <mergeCell ref="A117:D117"/>
    <mergeCell ref="A119:D119"/>
    <mergeCell ref="A121:D121"/>
    <mergeCell ref="A123:D123"/>
    <mergeCell ref="A97:D97"/>
    <mergeCell ref="A99:A104"/>
    <mergeCell ref="A105:D105"/>
    <mergeCell ref="A107:A111"/>
    <mergeCell ref="A113:D113"/>
    <mergeCell ref="A90:A94"/>
    <mergeCell ref="A45:D45"/>
    <mergeCell ref="A47:A50"/>
    <mergeCell ref="A51:D51"/>
    <mergeCell ref="A52:A53"/>
    <mergeCell ref="B52:B53"/>
    <mergeCell ref="C52:C53"/>
    <mergeCell ref="D52:D53"/>
    <mergeCell ref="A54:D54"/>
    <mergeCell ref="A56:A81"/>
    <mergeCell ref="A82:D82"/>
    <mergeCell ref="A84:A87"/>
    <mergeCell ref="A88:D88"/>
    <mergeCell ref="A40:A44"/>
    <mergeCell ref="A1:D1"/>
    <mergeCell ref="A2:D2"/>
    <mergeCell ref="A3:D3"/>
    <mergeCell ref="A11:A14"/>
    <mergeCell ref="A16:A19"/>
    <mergeCell ref="A20:D20"/>
    <mergeCell ref="A22:A24"/>
    <mergeCell ref="A26:A31"/>
    <mergeCell ref="A33:A34"/>
    <mergeCell ref="A36:A37"/>
    <mergeCell ref="A38:D38"/>
  </mergeCells>
  <pageMargins left="0.70866141732283472" right="0.31496062992125984" top="0.35433070866141736" bottom="0.35433070866141736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07220-FD4A-4982-A406-09DF45AB4A80}">
  <dimension ref="A1:D125"/>
  <sheetViews>
    <sheetView topLeftCell="A97" zoomScaleNormal="100" workbookViewId="0">
      <selection activeCell="H105" sqref="H105"/>
    </sheetView>
  </sheetViews>
  <sheetFormatPr defaultRowHeight="15" x14ac:dyDescent="0.25"/>
  <cols>
    <col min="1" max="1" width="6.42578125" style="13" customWidth="1"/>
    <col min="2" max="2" width="39.140625" style="13" customWidth="1"/>
    <col min="3" max="3" width="29.7109375" style="14" customWidth="1"/>
    <col min="4" max="4" width="16.5703125" style="13" customWidth="1"/>
  </cols>
  <sheetData>
    <row r="1" spans="1:4" ht="18.75" x14ac:dyDescent="0.25">
      <c r="A1" s="85" t="s">
        <v>88</v>
      </c>
      <c r="B1" s="85"/>
      <c r="C1" s="85"/>
      <c r="D1" s="85"/>
    </row>
    <row r="2" spans="1:4" ht="18.75" x14ac:dyDescent="0.25">
      <c r="A2" s="133" t="s">
        <v>218</v>
      </c>
      <c r="B2" s="133"/>
      <c r="C2" s="133"/>
      <c r="D2" s="133"/>
    </row>
    <row r="3" spans="1:4" ht="15.75" x14ac:dyDescent="0.25">
      <c r="A3" s="86" t="s">
        <v>86</v>
      </c>
      <c r="B3" s="86"/>
      <c r="C3" s="86"/>
      <c r="D3" s="86"/>
    </row>
    <row r="4" spans="1:4" ht="11.25" customHeight="1" x14ac:dyDescent="0.25">
      <c r="A4" s="12"/>
    </row>
    <row r="5" spans="1:4" ht="32.25" customHeight="1" x14ac:dyDescent="0.25">
      <c r="A5" s="3" t="s">
        <v>85</v>
      </c>
      <c r="B5" s="6" t="s">
        <v>84</v>
      </c>
      <c r="C5" s="6" t="s">
        <v>83</v>
      </c>
      <c r="D5" s="6" t="s">
        <v>82</v>
      </c>
    </row>
    <row r="6" spans="1:4" ht="15.75" x14ac:dyDescent="0.25">
      <c r="A6" s="3">
        <v>1</v>
      </c>
      <c r="B6" s="6" t="s">
        <v>81</v>
      </c>
      <c r="C6" s="3"/>
      <c r="D6" s="3" t="s">
        <v>79</v>
      </c>
    </row>
    <row r="7" spans="1:4" ht="31.5" x14ac:dyDescent="0.25">
      <c r="A7" s="10" t="s">
        <v>78</v>
      </c>
      <c r="B7" s="6" t="s">
        <v>77</v>
      </c>
      <c r="C7" s="51" t="s">
        <v>219</v>
      </c>
      <c r="D7" s="6"/>
    </row>
    <row r="8" spans="1:4" ht="19.5" customHeight="1" x14ac:dyDescent="0.25">
      <c r="A8" s="10" t="s">
        <v>75</v>
      </c>
      <c r="B8" s="6" t="s">
        <v>74</v>
      </c>
      <c r="C8" s="51">
        <v>80</v>
      </c>
      <c r="D8" s="6"/>
    </row>
    <row r="9" spans="1:4" ht="15.75" x14ac:dyDescent="0.25">
      <c r="A9" s="10" t="s">
        <v>73</v>
      </c>
      <c r="B9" s="6" t="s">
        <v>72</v>
      </c>
      <c r="C9" s="51">
        <v>3.6</v>
      </c>
      <c r="D9" s="6"/>
    </row>
    <row r="10" spans="1:4" ht="46.5" customHeight="1" x14ac:dyDescent="0.25">
      <c r="A10" s="10" t="s">
        <v>71</v>
      </c>
      <c r="B10" s="6" t="s">
        <v>144</v>
      </c>
      <c r="C10" s="52">
        <f>SUM(C11:C14)</f>
        <v>62795</v>
      </c>
      <c r="D10" s="6"/>
    </row>
    <row r="11" spans="1:4" ht="15.75" x14ac:dyDescent="0.25">
      <c r="A11" s="91"/>
      <c r="B11" s="15" t="s">
        <v>89</v>
      </c>
      <c r="C11" s="51">
        <v>25898</v>
      </c>
      <c r="D11" s="6"/>
    </row>
    <row r="12" spans="1:4" ht="15.75" x14ac:dyDescent="0.25">
      <c r="A12" s="92"/>
      <c r="B12" s="15" t="s">
        <v>90</v>
      </c>
      <c r="C12" s="51">
        <v>11404</v>
      </c>
      <c r="D12" s="6"/>
    </row>
    <row r="13" spans="1:4" ht="15.75" x14ac:dyDescent="0.25">
      <c r="A13" s="92"/>
      <c r="B13" s="15" t="s">
        <v>91</v>
      </c>
      <c r="C13" s="51">
        <v>1469</v>
      </c>
      <c r="D13" s="6"/>
    </row>
    <row r="14" spans="1:4" ht="15.75" x14ac:dyDescent="0.25">
      <c r="A14" s="93"/>
      <c r="B14" s="15" t="s">
        <v>92</v>
      </c>
      <c r="C14" s="51">
        <v>24024</v>
      </c>
      <c r="D14" s="6"/>
    </row>
    <row r="15" spans="1:4" ht="34.5" x14ac:dyDescent="0.25">
      <c r="A15" s="10" t="s">
        <v>70</v>
      </c>
      <c r="B15" s="6" t="s">
        <v>69</v>
      </c>
      <c r="C15" s="52">
        <f>SUM(C16:C19)</f>
        <v>6988.1799999999994</v>
      </c>
      <c r="D15" s="6"/>
    </row>
    <row r="16" spans="1:4" ht="15.75" x14ac:dyDescent="0.25">
      <c r="A16" s="91"/>
      <c r="B16" s="15" t="s">
        <v>89</v>
      </c>
      <c r="C16" s="51">
        <v>901.2</v>
      </c>
      <c r="D16" s="6"/>
    </row>
    <row r="17" spans="1:4" ht="15.75" x14ac:dyDescent="0.25">
      <c r="A17" s="92"/>
      <c r="B17" s="15" t="s">
        <v>90</v>
      </c>
      <c r="C17" s="51">
        <v>1116.83</v>
      </c>
      <c r="D17" s="6"/>
    </row>
    <row r="18" spans="1:4" ht="15.75" x14ac:dyDescent="0.25">
      <c r="A18" s="92"/>
      <c r="B18" s="15" t="s">
        <v>91</v>
      </c>
      <c r="C18" s="51">
        <v>302.95999999999998</v>
      </c>
      <c r="D18" s="6"/>
    </row>
    <row r="19" spans="1:4" ht="15.75" x14ac:dyDescent="0.25">
      <c r="A19" s="93"/>
      <c r="B19" s="15" t="s">
        <v>92</v>
      </c>
      <c r="C19" s="51">
        <v>4667.1899999999996</v>
      </c>
      <c r="D19" s="6"/>
    </row>
    <row r="20" spans="1:4" ht="17.25" customHeight="1" x14ac:dyDescent="0.25">
      <c r="A20" s="116" t="s">
        <v>153</v>
      </c>
      <c r="B20" s="117"/>
      <c r="C20" s="117"/>
      <c r="D20" s="118"/>
    </row>
    <row r="21" spans="1:4" ht="18.75" customHeight="1" x14ac:dyDescent="0.25">
      <c r="A21" s="3">
        <v>2</v>
      </c>
      <c r="B21" s="6" t="s">
        <v>68</v>
      </c>
      <c r="C21" s="3"/>
      <c r="D21" s="3" t="s">
        <v>4</v>
      </c>
    </row>
    <row r="22" spans="1:4" ht="15.75" customHeight="1" x14ac:dyDescent="0.25">
      <c r="A22" s="87"/>
      <c r="B22" s="15" t="s">
        <v>93</v>
      </c>
      <c r="C22" s="58">
        <v>81.8</v>
      </c>
      <c r="D22" s="6"/>
    </row>
    <row r="23" spans="1:4" ht="15.75" customHeight="1" x14ac:dyDescent="0.25">
      <c r="A23" s="94"/>
      <c r="B23" s="15" t="s">
        <v>170</v>
      </c>
      <c r="C23" s="47">
        <v>62.081000000000003</v>
      </c>
      <c r="D23" s="36"/>
    </row>
    <row r="24" spans="1:4" ht="15.75" customHeight="1" x14ac:dyDescent="0.25">
      <c r="A24" s="88"/>
      <c r="B24" s="15" t="s">
        <v>94</v>
      </c>
      <c r="C24" s="43">
        <f>C23/C22</f>
        <v>0.75893643031784852</v>
      </c>
      <c r="D24" s="44"/>
    </row>
    <row r="25" spans="1:4" ht="34.5" x14ac:dyDescent="0.25">
      <c r="A25" s="10" t="s">
        <v>67</v>
      </c>
      <c r="B25" s="4" t="s">
        <v>147</v>
      </c>
      <c r="C25" s="50">
        <f>SUM(C26:C31)</f>
        <v>62.081000000000003</v>
      </c>
      <c r="D25" s="6"/>
    </row>
    <row r="26" spans="1:4" ht="15.75" customHeight="1" x14ac:dyDescent="0.25">
      <c r="A26" s="87"/>
      <c r="B26" s="15" t="s">
        <v>95</v>
      </c>
      <c r="C26" s="47">
        <v>4.0030000000000001</v>
      </c>
      <c r="D26" s="6"/>
    </row>
    <row r="27" spans="1:4" ht="15.75" customHeight="1" x14ac:dyDescent="0.25">
      <c r="A27" s="94"/>
      <c r="B27" s="15" t="s">
        <v>96</v>
      </c>
      <c r="C27" s="47">
        <v>39.901000000000003</v>
      </c>
      <c r="D27" s="6"/>
    </row>
    <row r="28" spans="1:4" ht="15.75" customHeight="1" x14ac:dyDescent="0.25">
      <c r="A28" s="94"/>
      <c r="B28" s="15" t="s">
        <v>97</v>
      </c>
      <c r="C28" s="47">
        <v>13.401</v>
      </c>
      <c r="D28" s="6"/>
    </row>
    <row r="29" spans="1:4" ht="15.75" customHeight="1" x14ac:dyDescent="0.25">
      <c r="A29" s="94"/>
      <c r="B29" s="15" t="s">
        <v>98</v>
      </c>
      <c r="C29" s="47">
        <v>4.7759999999999998</v>
      </c>
      <c r="D29" s="6"/>
    </row>
    <row r="30" spans="1:4" ht="15.75" customHeight="1" x14ac:dyDescent="0.25">
      <c r="A30" s="94"/>
      <c r="B30" s="15" t="s">
        <v>121</v>
      </c>
      <c r="C30" s="47">
        <v>0</v>
      </c>
      <c r="D30" s="6"/>
    </row>
    <row r="31" spans="1:4" ht="15.75" customHeight="1" x14ac:dyDescent="0.25">
      <c r="A31" s="88"/>
      <c r="B31" s="15" t="s">
        <v>99</v>
      </c>
      <c r="C31" s="47">
        <v>0</v>
      </c>
      <c r="D31" s="6"/>
    </row>
    <row r="32" spans="1:4" ht="34.5" customHeight="1" x14ac:dyDescent="0.25">
      <c r="A32" s="10" t="s">
        <v>65</v>
      </c>
      <c r="B32" s="4" t="s">
        <v>64</v>
      </c>
      <c r="C32" s="51"/>
      <c r="D32" s="6"/>
    </row>
    <row r="33" spans="1:4" ht="15.75" x14ac:dyDescent="0.25">
      <c r="A33" s="87"/>
      <c r="B33" s="15" t="s">
        <v>93</v>
      </c>
      <c r="C33" s="58">
        <v>77.3</v>
      </c>
      <c r="D33" s="6"/>
    </row>
    <row r="34" spans="1:4" ht="15.75" x14ac:dyDescent="0.25">
      <c r="A34" s="88"/>
      <c r="B34" s="15" t="s">
        <v>100</v>
      </c>
      <c r="C34" s="47">
        <v>62.081000000000003</v>
      </c>
      <c r="D34" s="6"/>
    </row>
    <row r="35" spans="1:4" ht="31.5" x14ac:dyDescent="0.25">
      <c r="A35" s="10" t="s">
        <v>63</v>
      </c>
      <c r="B35" s="7" t="s">
        <v>62</v>
      </c>
      <c r="C35" s="36"/>
      <c r="D35" s="6"/>
    </row>
    <row r="36" spans="1:4" ht="15.75" x14ac:dyDescent="0.25">
      <c r="A36" s="87"/>
      <c r="B36" s="15" t="s">
        <v>93</v>
      </c>
      <c r="C36" s="58">
        <v>4.5</v>
      </c>
      <c r="D36" s="6"/>
    </row>
    <row r="37" spans="1:4" ht="15.75" x14ac:dyDescent="0.25">
      <c r="A37" s="88"/>
      <c r="B37" s="15" t="s">
        <v>100</v>
      </c>
      <c r="C37" s="46">
        <v>0</v>
      </c>
      <c r="D37" s="6"/>
    </row>
    <row r="38" spans="1:4" ht="18.75" customHeight="1" x14ac:dyDescent="0.25">
      <c r="A38" s="82" t="s">
        <v>162</v>
      </c>
      <c r="B38" s="83"/>
      <c r="C38" s="83"/>
      <c r="D38" s="84"/>
    </row>
    <row r="39" spans="1:4" ht="31.5" x14ac:dyDescent="0.25">
      <c r="A39" s="3">
        <v>3</v>
      </c>
      <c r="B39" s="4" t="s">
        <v>61</v>
      </c>
      <c r="C39" s="51" t="s">
        <v>171</v>
      </c>
      <c r="D39" s="3" t="s">
        <v>4</v>
      </c>
    </row>
    <row r="40" spans="1:4" ht="15.75" x14ac:dyDescent="0.25">
      <c r="A40" s="87"/>
      <c r="B40" s="15" t="s">
        <v>101</v>
      </c>
      <c r="C40" s="45" t="s">
        <v>247</v>
      </c>
      <c r="D40" s="6"/>
    </row>
    <row r="41" spans="1:4" ht="15.75" x14ac:dyDescent="0.25">
      <c r="A41" s="94"/>
      <c r="B41" s="15" t="s">
        <v>102</v>
      </c>
      <c r="C41" s="46" t="s">
        <v>247</v>
      </c>
      <c r="D41" s="6"/>
    </row>
    <row r="42" spans="1:4" ht="31.5" x14ac:dyDescent="0.25">
      <c r="A42" s="94"/>
      <c r="B42" s="15" t="s">
        <v>103</v>
      </c>
      <c r="C42" s="46" t="s">
        <v>112</v>
      </c>
      <c r="D42" s="6"/>
    </row>
    <row r="43" spans="1:4" ht="15.75" x14ac:dyDescent="0.25">
      <c r="A43" s="94"/>
      <c r="B43" s="15" t="s">
        <v>104</v>
      </c>
      <c r="C43" s="48" t="s">
        <v>167</v>
      </c>
      <c r="D43" s="6"/>
    </row>
    <row r="44" spans="1:4" ht="15.75" x14ac:dyDescent="0.25">
      <c r="A44" s="88"/>
      <c r="B44" s="15" t="s">
        <v>105</v>
      </c>
      <c r="C44" s="48" t="s">
        <v>166</v>
      </c>
      <c r="D44" s="6"/>
    </row>
    <row r="45" spans="1:4" ht="33" customHeight="1" x14ac:dyDescent="0.25">
      <c r="A45" s="82" t="s">
        <v>148</v>
      </c>
      <c r="B45" s="83"/>
      <c r="C45" s="83"/>
      <c r="D45" s="84"/>
    </row>
    <row r="46" spans="1:4" ht="31.5" x14ac:dyDescent="0.25">
      <c r="A46" s="37">
        <v>4</v>
      </c>
      <c r="B46" s="71" t="s">
        <v>60</v>
      </c>
      <c r="C46" s="37"/>
      <c r="D46" s="37" t="s">
        <v>4</v>
      </c>
    </row>
    <row r="47" spans="1:4" ht="15.75" customHeight="1" x14ac:dyDescent="0.25">
      <c r="A47" s="104"/>
      <c r="B47" s="70" t="s">
        <v>106</v>
      </c>
      <c r="C47" s="45" t="s">
        <v>257</v>
      </c>
      <c r="D47" s="40"/>
    </row>
    <row r="48" spans="1:4" ht="15.75" customHeight="1" x14ac:dyDescent="0.25">
      <c r="A48" s="105"/>
      <c r="B48" s="70" t="s">
        <v>107</v>
      </c>
      <c r="C48" s="46" t="s">
        <v>220</v>
      </c>
      <c r="D48" s="40"/>
    </row>
    <row r="49" spans="1:4" ht="15.75" customHeight="1" x14ac:dyDescent="0.25">
      <c r="A49" s="105"/>
      <c r="B49" s="70" t="s">
        <v>108</v>
      </c>
      <c r="C49" s="46">
        <v>0</v>
      </c>
      <c r="D49" s="40"/>
    </row>
    <row r="50" spans="1:4" ht="31.5" x14ac:dyDescent="0.25">
      <c r="A50" s="106"/>
      <c r="B50" s="70" t="s">
        <v>109</v>
      </c>
      <c r="C50" s="46" t="s">
        <v>256</v>
      </c>
      <c r="D50" s="40"/>
    </row>
    <row r="51" spans="1:4" ht="20.25" customHeight="1" x14ac:dyDescent="0.25">
      <c r="A51" s="82" t="s">
        <v>150</v>
      </c>
      <c r="B51" s="83"/>
      <c r="C51" s="83"/>
      <c r="D51" s="84"/>
    </row>
    <row r="52" spans="1:4" ht="31.5" customHeight="1" x14ac:dyDescent="0.25">
      <c r="A52" s="89">
        <v>5</v>
      </c>
      <c r="B52" s="90" t="s">
        <v>58</v>
      </c>
      <c r="C52" s="134">
        <v>2.21</v>
      </c>
      <c r="D52" s="87" t="s">
        <v>57</v>
      </c>
    </row>
    <row r="53" spans="1:4" x14ac:dyDescent="0.25">
      <c r="A53" s="89"/>
      <c r="B53" s="90"/>
      <c r="C53" s="135"/>
      <c r="D53" s="88"/>
    </row>
    <row r="54" spans="1:4" ht="18.75" customHeight="1" x14ac:dyDescent="0.25">
      <c r="A54" s="82" t="s">
        <v>154</v>
      </c>
      <c r="B54" s="83"/>
      <c r="C54" s="83"/>
      <c r="D54" s="84"/>
    </row>
    <row r="55" spans="1:4" ht="29.25" customHeight="1" x14ac:dyDescent="0.25">
      <c r="A55" s="3">
        <v>6</v>
      </c>
      <c r="B55" s="4" t="s">
        <v>56</v>
      </c>
      <c r="C55" s="3"/>
      <c r="D55" s="3" t="s">
        <v>4</v>
      </c>
    </row>
    <row r="56" spans="1:4" ht="15.75" x14ac:dyDescent="0.25">
      <c r="A56" s="87"/>
      <c r="B56" s="5" t="s">
        <v>55</v>
      </c>
      <c r="C56" s="54">
        <f>C57+C64+C66+C80+C69+C81</f>
        <v>8292</v>
      </c>
      <c r="D56" s="6"/>
    </row>
    <row r="57" spans="1:4" ht="83.25" customHeight="1" x14ac:dyDescent="0.25">
      <c r="A57" s="94"/>
      <c r="B57" s="2" t="s">
        <v>54</v>
      </c>
      <c r="C57" s="67">
        <v>138</v>
      </c>
      <c r="D57" s="6"/>
    </row>
    <row r="58" spans="1:4" ht="15.75" customHeight="1" x14ac:dyDescent="0.25">
      <c r="A58" s="94"/>
      <c r="B58" s="2" t="s">
        <v>53</v>
      </c>
      <c r="C58" s="26"/>
      <c r="D58" s="3"/>
    </row>
    <row r="59" spans="1:4" ht="15.75" customHeight="1" x14ac:dyDescent="0.25">
      <c r="A59" s="94"/>
      <c r="B59" s="5" t="s">
        <v>143</v>
      </c>
      <c r="C59" s="51">
        <v>138</v>
      </c>
      <c r="D59" s="6"/>
    </row>
    <row r="60" spans="1:4" ht="15.75" customHeight="1" x14ac:dyDescent="0.25">
      <c r="A60" s="94"/>
      <c r="B60" s="5" t="s">
        <v>52</v>
      </c>
      <c r="C60" s="26"/>
      <c r="D60" s="6"/>
    </row>
    <row r="61" spans="1:4" ht="15.75" customHeight="1" x14ac:dyDescent="0.25">
      <c r="A61" s="94"/>
      <c r="B61" s="5" t="s">
        <v>51</v>
      </c>
      <c r="C61" s="26"/>
      <c r="D61" s="6"/>
    </row>
    <row r="62" spans="1:4" ht="45.75" customHeight="1" x14ac:dyDescent="0.25">
      <c r="A62" s="94"/>
      <c r="B62" s="5" t="s">
        <v>125</v>
      </c>
      <c r="C62" s="26"/>
      <c r="D62" s="6"/>
    </row>
    <row r="63" spans="1:4" ht="29.25" customHeight="1" x14ac:dyDescent="0.25">
      <c r="A63" s="94"/>
      <c r="B63" s="5" t="s">
        <v>138</v>
      </c>
      <c r="C63" s="26"/>
      <c r="D63" s="6"/>
    </row>
    <row r="64" spans="1:4" ht="60.75" customHeight="1" x14ac:dyDescent="0.25">
      <c r="A64" s="94"/>
      <c r="B64" s="2" t="s">
        <v>50</v>
      </c>
      <c r="C64" s="67">
        <v>0</v>
      </c>
      <c r="D64" s="6"/>
    </row>
    <row r="65" spans="1:4" ht="31.5" x14ac:dyDescent="0.25">
      <c r="A65" s="94"/>
      <c r="B65" s="4" t="s">
        <v>49</v>
      </c>
      <c r="C65" s="26"/>
      <c r="D65" s="6"/>
    </row>
    <row r="66" spans="1:4" ht="67.5" customHeight="1" x14ac:dyDescent="0.25">
      <c r="A66" s="94"/>
      <c r="B66" s="5" t="s">
        <v>142</v>
      </c>
      <c r="C66" s="68">
        <v>425</v>
      </c>
      <c r="D66" s="5"/>
    </row>
    <row r="67" spans="1:4" ht="15.75" x14ac:dyDescent="0.25">
      <c r="A67" s="94"/>
      <c r="B67" s="8" t="s">
        <v>48</v>
      </c>
      <c r="C67" s="26"/>
      <c r="D67" s="5"/>
    </row>
    <row r="68" spans="1:4" ht="66.75" customHeight="1" x14ac:dyDescent="0.25">
      <c r="A68" s="94"/>
      <c r="B68" s="5" t="s">
        <v>47</v>
      </c>
      <c r="C68" s="51">
        <v>425</v>
      </c>
      <c r="D68" s="5"/>
    </row>
    <row r="69" spans="1:4" ht="47.25" customHeight="1" x14ac:dyDescent="0.25">
      <c r="A69" s="94"/>
      <c r="B69" s="5" t="s">
        <v>46</v>
      </c>
      <c r="C69" s="69">
        <f>SUM(C71:C74)</f>
        <v>7729</v>
      </c>
      <c r="D69" s="5"/>
    </row>
    <row r="70" spans="1:4" ht="15.75" x14ac:dyDescent="0.25">
      <c r="A70" s="94"/>
      <c r="B70" s="7" t="s">
        <v>45</v>
      </c>
      <c r="C70" s="54">
        <v>7729</v>
      </c>
      <c r="D70" s="7"/>
    </row>
    <row r="71" spans="1:4" ht="18" customHeight="1" x14ac:dyDescent="0.25">
      <c r="A71" s="94"/>
      <c r="B71" s="5" t="s">
        <v>44</v>
      </c>
      <c r="C71" s="54">
        <v>4349</v>
      </c>
      <c r="D71" s="5"/>
    </row>
    <row r="72" spans="1:4" ht="18" customHeight="1" x14ac:dyDescent="0.25">
      <c r="A72" s="94"/>
      <c r="B72" s="5" t="s">
        <v>43</v>
      </c>
      <c r="C72" s="51">
        <v>3351</v>
      </c>
      <c r="D72" s="5"/>
    </row>
    <row r="73" spans="1:4" ht="65.25" customHeight="1" x14ac:dyDescent="0.25">
      <c r="A73" s="94"/>
      <c r="B73" s="5" t="s">
        <v>139</v>
      </c>
      <c r="C73" s="51">
        <v>29</v>
      </c>
      <c r="D73" s="5"/>
    </row>
    <row r="74" spans="1:4" ht="43.5" customHeight="1" x14ac:dyDescent="0.25">
      <c r="A74" s="94"/>
      <c r="B74" s="5" t="s">
        <v>127</v>
      </c>
      <c r="C74" s="35"/>
      <c r="D74" s="5"/>
    </row>
    <row r="75" spans="1:4" ht="15.75" x14ac:dyDescent="0.25">
      <c r="A75" s="94"/>
      <c r="B75" s="7" t="s">
        <v>42</v>
      </c>
      <c r="C75" s="16"/>
      <c r="D75" s="7"/>
    </row>
    <row r="76" spans="1:4" ht="27" customHeight="1" x14ac:dyDescent="0.25">
      <c r="A76" s="94"/>
      <c r="B76" s="7" t="s">
        <v>41</v>
      </c>
      <c r="C76" s="16"/>
      <c r="D76" s="7"/>
    </row>
    <row r="77" spans="1:4" ht="17.25" customHeight="1" x14ac:dyDescent="0.25">
      <c r="A77" s="94"/>
      <c r="B77" s="7" t="s">
        <v>40</v>
      </c>
      <c r="C77" s="16"/>
      <c r="D77" s="7"/>
    </row>
    <row r="78" spans="1:4" ht="30" customHeight="1" x14ac:dyDescent="0.25">
      <c r="A78" s="94"/>
      <c r="B78" s="7" t="s">
        <v>39</v>
      </c>
      <c r="C78" s="16"/>
      <c r="D78" s="7"/>
    </row>
    <row r="79" spans="1:4" ht="80.25" customHeight="1" x14ac:dyDescent="0.25">
      <c r="A79" s="94"/>
      <c r="B79" s="7" t="s">
        <v>38</v>
      </c>
      <c r="C79" s="16"/>
      <c r="D79" s="7"/>
    </row>
    <row r="80" spans="1:4" ht="63" customHeight="1" x14ac:dyDescent="0.25">
      <c r="A80" s="94"/>
      <c r="B80" s="5" t="s">
        <v>37</v>
      </c>
      <c r="C80" s="67">
        <v>0</v>
      </c>
      <c r="D80" s="5"/>
    </row>
    <row r="81" spans="1:4" ht="63" customHeight="1" x14ac:dyDescent="0.25">
      <c r="A81" s="88"/>
      <c r="B81" s="5" t="s">
        <v>36</v>
      </c>
      <c r="C81" s="67">
        <v>0</v>
      </c>
      <c r="D81" s="5"/>
    </row>
    <row r="82" spans="1:4" ht="80.25" customHeight="1" x14ac:dyDescent="0.25">
      <c r="A82" s="82" t="s">
        <v>169</v>
      </c>
      <c r="B82" s="83"/>
      <c r="C82" s="83"/>
      <c r="D82" s="84"/>
    </row>
    <row r="83" spans="1:4" ht="32.25" customHeight="1" x14ac:dyDescent="0.25">
      <c r="A83" s="3">
        <v>7</v>
      </c>
      <c r="B83" s="7" t="s">
        <v>35</v>
      </c>
      <c r="C83" s="3"/>
      <c r="D83" s="3" t="s">
        <v>4</v>
      </c>
    </row>
    <row r="84" spans="1:4" ht="29.25" customHeight="1" x14ac:dyDescent="0.25">
      <c r="A84" s="87"/>
      <c r="B84" s="5" t="s">
        <v>129</v>
      </c>
      <c r="C84" s="49" t="s">
        <v>59</v>
      </c>
      <c r="D84" s="5"/>
    </row>
    <row r="85" spans="1:4" ht="29.25" customHeight="1" x14ac:dyDescent="0.25">
      <c r="A85" s="94"/>
      <c r="B85" s="5" t="s">
        <v>130</v>
      </c>
      <c r="C85" s="49" t="s">
        <v>59</v>
      </c>
      <c r="D85" s="5"/>
    </row>
    <row r="86" spans="1:4" ht="29.25" customHeight="1" x14ac:dyDescent="0.25">
      <c r="A86" s="94"/>
      <c r="B86" s="5" t="s">
        <v>131</v>
      </c>
      <c r="C86" s="49" t="s">
        <v>221</v>
      </c>
      <c r="D86" s="5"/>
    </row>
    <row r="87" spans="1:4" ht="29.25" customHeight="1" x14ac:dyDescent="0.25">
      <c r="A87" s="88"/>
      <c r="B87" s="5" t="s">
        <v>132</v>
      </c>
      <c r="C87" s="49" t="s">
        <v>186</v>
      </c>
      <c r="D87" s="5"/>
    </row>
    <row r="88" spans="1:4" ht="33" customHeight="1" x14ac:dyDescent="0.25">
      <c r="A88" s="98" t="s">
        <v>155</v>
      </c>
      <c r="B88" s="99"/>
      <c r="C88" s="99"/>
      <c r="D88" s="100"/>
    </row>
    <row r="89" spans="1:4" ht="31.5" customHeight="1" x14ac:dyDescent="0.25">
      <c r="A89" s="3">
        <v>8</v>
      </c>
      <c r="B89" s="7" t="s">
        <v>163</v>
      </c>
      <c r="C89" s="51">
        <f>SUM(C90:C94)</f>
        <v>153496.89000000001</v>
      </c>
      <c r="D89" s="3" t="s">
        <v>4</v>
      </c>
    </row>
    <row r="90" spans="1:4" ht="18" customHeight="1" x14ac:dyDescent="0.25">
      <c r="A90" s="107"/>
      <c r="B90" s="5" t="s">
        <v>30</v>
      </c>
      <c r="C90" s="51" t="s">
        <v>59</v>
      </c>
      <c r="D90" s="17"/>
    </row>
    <row r="91" spans="1:4" ht="18" customHeight="1" x14ac:dyDescent="0.25">
      <c r="A91" s="108"/>
      <c r="B91" s="5" t="s">
        <v>29</v>
      </c>
      <c r="C91" s="51" t="s">
        <v>59</v>
      </c>
      <c r="D91" s="17"/>
    </row>
    <row r="92" spans="1:4" ht="18" customHeight="1" x14ac:dyDescent="0.25">
      <c r="A92" s="108"/>
      <c r="B92" s="5" t="s">
        <v>28</v>
      </c>
      <c r="C92" s="51">
        <v>94143.1</v>
      </c>
      <c r="D92" s="17"/>
    </row>
    <row r="93" spans="1:4" ht="18" customHeight="1" x14ac:dyDescent="0.25">
      <c r="A93" s="108"/>
      <c r="B93" s="5" t="s">
        <v>27</v>
      </c>
      <c r="C93" s="51">
        <v>59353.79</v>
      </c>
      <c r="D93" s="17"/>
    </row>
    <row r="94" spans="1:4" ht="33" customHeight="1" x14ac:dyDescent="0.25">
      <c r="A94" s="109"/>
      <c r="B94" s="5" t="s">
        <v>200</v>
      </c>
      <c r="C94" s="51" t="s">
        <v>59</v>
      </c>
      <c r="D94" s="17"/>
    </row>
    <row r="95" spans="1:4" ht="30.75" customHeight="1" x14ac:dyDescent="0.25">
      <c r="A95" s="121" t="s">
        <v>320</v>
      </c>
      <c r="B95" s="122"/>
      <c r="C95" s="122"/>
      <c r="D95" s="123"/>
    </row>
    <row r="96" spans="1:4" ht="45.75" customHeight="1" x14ac:dyDescent="0.25">
      <c r="A96" s="3">
        <v>9</v>
      </c>
      <c r="B96" s="7" t="s">
        <v>25</v>
      </c>
      <c r="C96" s="3" t="s">
        <v>59</v>
      </c>
      <c r="D96" s="3" t="s">
        <v>4</v>
      </c>
    </row>
    <row r="97" spans="1:4" ht="30" customHeight="1" x14ac:dyDescent="0.25">
      <c r="A97" s="136" t="s">
        <v>157</v>
      </c>
      <c r="B97" s="137"/>
      <c r="C97" s="137"/>
      <c r="D97" s="138"/>
    </row>
    <row r="98" spans="1:4" ht="21.75" customHeight="1" x14ac:dyDescent="0.25">
      <c r="A98" s="3">
        <v>10</v>
      </c>
      <c r="B98" s="7" t="s">
        <v>24</v>
      </c>
      <c r="C98" s="6"/>
      <c r="D98" s="3" t="s">
        <v>4</v>
      </c>
    </row>
    <row r="99" spans="1:4" ht="30.75" customHeight="1" x14ac:dyDescent="0.25">
      <c r="A99" s="107"/>
      <c r="B99" s="5" t="s">
        <v>23</v>
      </c>
      <c r="C99" s="3" t="s">
        <v>59</v>
      </c>
      <c r="D99" s="18"/>
    </row>
    <row r="100" spans="1:4" ht="30.75" customHeight="1" x14ac:dyDescent="0.25">
      <c r="A100" s="108"/>
      <c r="B100" s="5" t="s">
        <v>22</v>
      </c>
      <c r="C100" s="3" t="s">
        <v>59</v>
      </c>
      <c r="D100" s="3" t="s">
        <v>4</v>
      </c>
    </row>
    <row r="101" spans="1:4" ht="30.75" customHeight="1" x14ac:dyDescent="0.25">
      <c r="A101" s="108"/>
      <c r="B101" s="5" t="s">
        <v>21</v>
      </c>
      <c r="C101" s="3" t="s">
        <v>59</v>
      </c>
      <c r="D101" s="3" t="s">
        <v>4</v>
      </c>
    </row>
    <row r="102" spans="1:4" ht="45.75" customHeight="1" x14ac:dyDescent="0.25">
      <c r="A102" s="108"/>
      <c r="B102" s="5" t="s">
        <v>20</v>
      </c>
      <c r="C102" s="81" t="s">
        <v>59</v>
      </c>
      <c r="D102" s="3" t="s">
        <v>18</v>
      </c>
    </row>
    <row r="103" spans="1:4" ht="60.75" customHeight="1" x14ac:dyDescent="0.25">
      <c r="A103" s="108"/>
      <c r="B103" s="5" t="s">
        <v>19</v>
      </c>
      <c r="C103" s="81" t="s">
        <v>59</v>
      </c>
      <c r="D103" s="3" t="s">
        <v>18</v>
      </c>
    </row>
    <row r="104" spans="1:4" ht="48.75" customHeight="1" x14ac:dyDescent="0.25">
      <c r="A104" s="109"/>
      <c r="B104" s="5" t="s">
        <v>17</v>
      </c>
      <c r="C104" s="3" t="s">
        <v>59</v>
      </c>
      <c r="D104" s="3" t="s">
        <v>14</v>
      </c>
    </row>
    <row r="105" spans="1:4" ht="96" customHeight="1" x14ac:dyDescent="0.25">
      <c r="A105" s="113" t="s">
        <v>322</v>
      </c>
      <c r="B105" s="114"/>
      <c r="C105" s="114"/>
      <c r="D105" s="115"/>
    </row>
    <row r="106" spans="1:4" ht="33.75" customHeight="1" x14ac:dyDescent="0.25">
      <c r="A106" s="3">
        <v>11</v>
      </c>
      <c r="B106" s="7" t="s">
        <v>16</v>
      </c>
      <c r="C106" s="3"/>
      <c r="D106" s="3" t="s">
        <v>14</v>
      </c>
    </row>
    <row r="107" spans="1:4" ht="18" customHeight="1" x14ac:dyDescent="0.25">
      <c r="A107" s="107"/>
      <c r="B107" s="5" t="s">
        <v>13</v>
      </c>
      <c r="C107" s="51" t="s">
        <v>59</v>
      </c>
      <c r="D107" s="17"/>
    </row>
    <row r="108" spans="1:4" ht="31.5" customHeight="1" x14ac:dyDescent="0.25">
      <c r="A108" s="108"/>
      <c r="B108" s="5" t="s">
        <v>12</v>
      </c>
      <c r="C108" s="51" t="s">
        <v>59</v>
      </c>
      <c r="D108" s="17"/>
    </row>
    <row r="109" spans="1:4" ht="30" customHeight="1" x14ac:dyDescent="0.25">
      <c r="A109" s="108"/>
      <c r="B109" s="5" t="s">
        <v>11</v>
      </c>
      <c r="C109" s="51" t="s">
        <v>59</v>
      </c>
      <c r="D109" s="17"/>
    </row>
    <row r="110" spans="1:4" ht="30" customHeight="1" x14ac:dyDescent="0.25">
      <c r="A110" s="108"/>
      <c r="B110" s="5" t="s">
        <v>159</v>
      </c>
      <c r="C110" s="51" t="s">
        <v>59</v>
      </c>
      <c r="D110" s="3" t="s">
        <v>4</v>
      </c>
    </row>
    <row r="111" spans="1:4" ht="18" customHeight="1" x14ac:dyDescent="0.25">
      <c r="A111" s="109"/>
      <c r="B111" s="5" t="s">
        <v>10</v>
      </c>
      <c r="C111" s="51" t="s">
        <v>59</v>
      </c>
      <c r="D111" s="17"/>
    </row>
    <row r="112" spans="1:4" ht="63" customHeight="1" x14ac:dyDescent="0.25">
      <c r="A112" s="3">
        <v>12</v>
      </c>
      <c r="B112" s="7" t="s">
        <v>9</v>
      </c>
      <c r="C112" s="65" t="s">
        <v>276</v>
      </c>
      <c r="D112" s="17"/>
    </row>
    <row r="113" spans="1:4" ht="32.25" customHeight="1" x14ac:dyDescent="0.25">
      <c r="A113" s="82" t="s">
        <v>275</v>
      </c>
      <c r="B113" s="83"/>
      <c r="C113" s="83"/>
      <c r="D113" s="84"/>
    </row>
    <row r="114" spans="1:4" ht="31.5" x14ac:dyDescent="0.25">
      <c r="A114" s="3">
        <v>13</v>
      </c>
      <c r="B114" s="4" t="s">
        <v>165</v>
      </c>
      <c r="C114" s="51">
        <v>6</v>
      </c>
      <c r="D114" s="3" t="s">
        <v>4</v>
      </c>
    </row>
    <row r="115" spans="1:4" ht="33" customHeight="1" x14ac:dyDescent="0.25">
      <c r="A115" s="113" t="s">
        <v>304</v>
      </c>
      <c r="B115" s="114"/>
      <c r="C115" s="114"/>
      <c r="D115" s="115"/>
    </row>
    <row r="116" spans="1:4" ht="66.75" customHeight="1" x14ac:dyDescent="0.25">
      <c r="A116" s="3">
        <v>14</v>
      </c>
      <c r="B116" s="4" t="s">
        <v>7</v>
      </c>
      <c r="C116" s="51">
        <v>62428.59</v>
      </c>
      <c r="D116" s="3" t="s">
        <v>4</v>
      </c>
    </row>
    <row r="117" spans="1:4" ht="34.5" customHeight="1" x14ac:dyDescent="0.25">
      <c r="A117" s="113" t="s">
        <v>305</v>
      </c>
      <c r="B117" s="114"/>
      <c r="C117" s="114"/>
      <c r="D117" s="115"/>
    </row>
    <row r="118" spans="1:4" ht="31.5" x14ac:dyDescent="0.25">
      <c r="A118" s="3">
        <v>15</v>
      </c>
      <c r="B118" s="4" t="s">
        <v>6</v>
      </c>
      <c r="C118" s="75">
        <v>2439117</v>
      </c>
      <c r="D118" s="3" t="s">
        <v>4</v>
      </c>
    </row>
    <row r="119" spans="1:4" ht="18" customHeight="1" x14ac:dyDescent="0.25">
      <c r="A119" s="82" t="s">
        <v>307</v>
      </c>
      <c r="B119" s="83"/>
      <c r="C119" s="83"/>
      <c r="D119" s="84"/>
    </row>
    <row r="120" spans="1:4" ht="18" customHeight="1" x14ac:dyDescent="0.25">
      <c r="A120" s="3">
        <v>16</v>
      </c>
      <c r="B120" s="4" t="s">
        <v>5</v>
      </c>
      <c r="C120" s="51">
        <v>22.9</v>
      </c>
      <c r="D120" s="3" t="s">
        <v>4</v>
      </c>
    </row>
    <row r="121" spans="1:4" ht="18" customHeight="1" x14ac:dyDescent="0.25">
      <c r="A121" s="82" t="s">
        <v>308</v>
      </c>
      <c r="B121" s="83"/>
      <c r="C121" s="83"/>
      <c r="D121" s="84"/>
    </row>
    <row r="122" spans="1:4" ht="238.5" customHeight="1" x14ac:dyDescent="0.25">
      <c r="A122" s="3">
        <v>17</v>
      </c>
      <c r="B122" s="4" t="s">
        <v>3</v>
      </c>
      <c r="C122" s="3" t="s">
        <v>59</v>
      </c>
      <c r="D122" s="3" t="s">
        <v>2</v>
      </c>
    </row>
    <row r="123" spans="1:4" ht="30" customHeight="1" x14ac:dyDescent="0.25">
      <c r="A123" s="82" t="s">
        <v>161</v>
      </c>
      <c r="B123" s="83"/>
      <c r="C123" s="83"/>
      <c r="D123" s="84"/>
    </row>
    <row r="124" spans="1:4" ht="110.25" customHeight="1" x14ac:dyDescent="0.25">
      <c r="A124" s="3">
        <v>18</v>
      </c>
      <c r="B124" s="4" t="s">
        <v>1</v>
      </c>
      <c r="C124" s="3" t="s">
        <v>59</v>
      </c>
      <c r="D124" s="3" t="s">
        <v>0</v>
      </c>
    </row>
    <row r="125" spans="1:4" ht="15.75" x14ac:dyDescent="0.25">
      <c r="A125" s="1"/>
    </row>
  </sheetData>
  <mergeCells count="36">
    <mergeCell ref="A95:D95"/>
    <mergeCell ref="A115:D115"/>
    <mergeCell ref="A117:D117"/>
    <mergeCell ref="A119:D119"/>
    <mergeCell ref="A121:D121"/>
    <mergeCell ref="A123:D123"/>
    <mergeCell ref="A97:D97"/>
    <mergeCell ref="A99:A104"/>
    <mergeCell ref="A105:D105"/>
    <mergeCell ref="A107:A111"/>
    <mergeCell ref="A113:D113"/>
    <mergeCell ref="A90:A94"/>
    <mergeCell ref="A45:D45"/>
    <mergeCell ref="A47:A50"/>
    <mergeCell ref="A51:D51"/>
    <mergeCell ref="A52:A53"/>
    <mergeCell ref="B52:B53"/>
    <mergeCell ref="C52:C53"/>
    <mergeCell ref="D52:D53"/>
    <mergeCell ref="A54:D54"/>
    <mergeCell ref="A56:A81"/>
    <mergeCell ref="A82:D82"/>
    <mergeCell ref="A84:A87"/>
    <mergeCell ref="A88:D88"/>
    <mergeCell ref="A40:A44"/>
    <mergeCell ref="A1:D1"/>
    <mergeCell ref="A2:D2"/>
    <mergeCell ref="A3:D3"/>
    <mergeCell ref="A11:A14"/>
    <mergeCell ref="A16:A19"/>
    <mergeCell ref="A20:D20"/>
    <mergeCell ref="A22:A24"/>
    <mergeCell ref="A26:A31"/>
    <mergeCell ref="A33:A34"/>
    <mergeCell ref="A36:A37"/>
    <mergeCell ref="A38:D38"/>
  </mergeCells>
  <pageMargins left="0.70866141732283472" right="0.31496062992125984" top="0.35433070866141736" bottom="0.35433070866141736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FEB63-6767-4B46-850B-92842A7E7274}">
  <dimension ref="A1:D125"/>
  <sheetViews>
    <sheetView topLeftCell="A97" zoomScaleNormal="100" workbookViewId="0">
      <selection activeCell="I106" sqref="I106"/>
    </sheetView>
  </sheetViews>
  <sheetFormatPr defaultRowHeight="15" x14ac:dyDescent="0.25"/>
  <cols>
    <col min="1" max="1" width="6.42578125" style="13" customWidth="1"/>
    <col min="2" max="2" width="39.140625" style="13" customWidth="1"/>
    <col min="3" max="3" width="29.7109375" style="14" customWidth="1"/>
    <col min="4" max="4" width="16.5703125" style="13" customWidth="1"/>
  </cols>
  <sheetData>
    <row r="1" spans="1:4" ht="18.75" x14ac:dyDescent="0.25">
      <c r="A1" s="85" t="s">
        <v>88</v>
      </c>
      <c r="B1" s="85"/>
      <c r="C1" s="85"/>
      <c r="D1" s="85"/>
    </row>
    <row r="2" spans="1:4" ht="18.75" x14ac:dyDescent="0.25">
      <c r="A2" s="133" t="s">
        <v>223</v>
      </c>
      <c r="B2" s="133"/>
      <c r="C2" s="133"/>
      <c r="D2" s="133"/>
    </row>
    <row r="3" spans="1:4" ht="15.75" x14ac:dyDescent="0.25">
      <c r="A3" s="86" t="s">
        <v>86</v>
      </c>
      <c r="B3" s="86"/>
      <c r="C3" s="86"/>
      <c r="D3" s="86"/>
    </row>
    <row r="4" spans="1:4" ht="11.25" customHeight="1" x14ac:dyDescent="0.25">
      <c r="A4" s="12"/>
    </row>
    <row r="5" spans="1:4" ht="32.25" customHeight="1" x14ac:dyDescent="0.25">
      <c r="A5" s="3" t="s">
        <v>85</v>
      </c>
      <c r="B5" s="6" t="s">
        <v>84</v>
      </c>
      <c r="C5" s="6" t="s">
        <v>83</v>
      </c>
      <c r="D5" s="6" t="s">
        <v>82</v>
      </c>
    </row>
    <row r="6" spans="1:4" ht="15.75" x14ac:dyDescent="0.25">
      <c r="A6" s="3">
        <v>1</v>
      </c>
      <c r="B6" s="6" t="s">
        <v>81</v>
      </c>
      <c r="C6" s="3"/>
      <c r="D6" s="3" t="s">
        <v>79</v>
      </c>
    </row>
    <row r="7" spans="1:4" ht="15.75" x14ac:dyDescent="0.25">
      <c r="A7" s="10" t="s">
        <v>78</v>
      </c>
      <c r="B7" s="6" t="s">
        <v>77</v>
      </c>
      <c r="C7" s="51" t="s">
        <v>258</v>
      </c>
      <c r="D7" s="6"/>
    </row>
    <row r="8" spans="1:4" ht="19.5" customHeight="1" x14ac:dyDescent="0.25">
      <c r="A8" s="10" t="s">
        <v>75</v>
      </c>
      <c r="B8" s="6" t="s">
        <v>74</v>
      </c>
      <c r="C8" s="51">
        <v>108</v>
      </c>
      <c r="D8" s="6"/>
    </row>
    <row r="9" spans="1:4" ht="15.75" x14ac:dyDescent="0.25">
      <c r="A9" s="10" t="s">
        <v>73</v>
      </c>
      <c r="B9" s="6" t="s">
        <v>72</v>
      </c>
      <c r="C9" s="51">
        <v>4.3</v>
      </c>
      <c r="D9" s="6"/>
    </row>
    <row r="10" spans="1:4" ht="45.75" customHeight="1" x14ac:dyDescent="0.25">
      <c r="A10" s="10" t="s">
        <v>71</v>
      </c>
      <c r="B10" s="6" t="s">
        <v>144</v>
      </c>
      <c r="C10" s="52">
        <f>SUM(C11:C14)</f>
        <v>12123</v>
      </c>
      <c r="D10" s="6"/>
    </row>
    <row r="11" spans="1:4" ht="15.75" x14ac:dyDescent="0.25">
      <c r="A11" s="91"/>
      <c r="B11" s="15" t="s">
        <v>89</v>
      </c>
      <c r="C11" s="51">
        <v>1271</v>
      </c>
      <c r="D11" s="6"/>
    </row>
    <row r="12" spans="1:4" ht="15.75" x14ac:dyDescent="0.25">
      <c r="A12" s="92"/>
      <c r="B12" s="15" t="s">
        <v>90</v>
      </c>
      <c r="C12" s="51">
        <v>3643</v>
      </c>
      <c r="D12" s="6"/>
    </row>
    <row r="13" spans="1:4" ht="15.75" x14ac:dyDescent="0.25">
      <c r="A13" s="92"/>
      <c r="B13" s="15" t="s">
        <v>91</v>
      </c>
      <c r="C13" s="51">
        <v>401</v>
      </c>
      <c r="D13" s="6"/>
    </row>
    <row r="14" spans="1:4" ht="15.75" x14ac:dyDescent="0.25">
      <c r="A14" s="93"/>
      <c r="B14" s="15" t="s">
        <v>92</v>
      </c>
      <c r="C14" s="51">
        <v>6808</v>
      </c>
      <c r="D14" s="6"/>
    </row>
    <row r="15" spans="1:4" ht="34.5" x14ac:dyDescent="0.25">
      <c r="A15" s="10" t="s">
        <v>70</v>
      </c>
      <c r="B15" s="6" t="s">
        <v>69</v>
      </c>
      <c r="C15" s="52">
        <f>SUM(C16:C19)</f>
        <v>1483.43</v>
      </c>
      <c r="D15" s="6"/>
    </row>
    <row r="16" spans="1:4" ht="15.75" x14ac:dyDescent="0.25">
      <c r="A16" s="91"/>
      <c r="B16" s="15" t="s">
        <v>89</v>
      </c>
      <c r="C16" s="51">
        <v>13.97</v>
      </c>
      <c r="D16" s="6"/>
    </row>
    <row r="17" spans="1:4" ht="15.75" x14ac:dyDescent="0.25">
      <c r="A17" s="92"/>
      <c r="B17" s="15" t="s">
        <v>90</v>
      </c>
      <c r="C17" s="51">
        <v>300.82</v>
      </c>
      <c r="D17" s="6"/>
    </row>
    <row r="18" spans="1:4" ht="15.75" x14ac:dyDescent="0.25">
      <c r="A18" s="92"/>
      <c r="B18" s="15" t="s">
        <v>91</v>
      </c>
      <c r="C18" s="51">
        <v>57.74</v>
      </c>
      <c r="D18" s="6"/>
    </row>
    <row r="19" spans="1:4" ht="15.75" x14ac:dyDescent="0.25">
      <c r="A19" s="93"/>
      <c r="B19" s="15" t="s">
        <v>92</v>
      </c>
      <c r="C19" s="51">
        <v>1110.9000000000001</v>
      </c>
      <c r="D19" s="6"/>
    </row>
    <row r="20" spans="1:4" ht="17.25" customHeight="1" x14ac:dyDescent="0.25">
      <c r="A20" s="95" t="s">
        <v>153</v>
      </c>
      <c r="B20" s="96"/>
      <c r="C20" s="96"/>
      <c r="D20" s="97"/>
    </row>
    <row r="21" spans="1:4" ht="18.75" customHeight="1" x14ac:dyDescent="0.25">
      <c r="A21" s="3">
        <v>2</v>
      </c>
      <c r="B21" s="6" t="s">
        <v>68</v>
      </c>
      <c r="C21" s="3"/>
      <c r="D21" s="3" t="s">
        <v>4</v>
      </c>
    </row>
    <row r="22" spans="1:4" ht="15.75" customHeight="1" x14ac:dyDescent="0.25">
      <c r="A22" s="87"/>
      <c r="B22" s="15" t="s">
        <v>93</v>
      </c>
      <c r="C22" s="58">
        <v>16.3</v>
      </c>
      <c r="D22" s="6"/>
    </row>
    <row r="23" spans="1:4" ht="15.75" customHeight="1" x14ac:dyDescent="0.25">
      <c r="A23" s="94"/>
      <c r="B23" s="15" t="s">
        <v>170</v>
      </c>
      <c r="C23" s="47">
        <v>0</v>
      </c>
      <c r="D23" s="36"/>
    </row>
    <row r="24" spans="1:4" ht="15.75" customHeight="1" x14ac:dyDescent="0.25">
      <c r="A24" s="88"/>
      <c r="B24" s="15" t="s">
        <v>94</v>
      </c>
      <c r="C24" s="43">
        <f>C23/C22</f>
        <v>0</v>
      </c>
      <c r="D24" s="44"/>
    </row>
    <row r="25" spans="1:4" ht="34.5" x14ac:dyDescent="0.25">
      <c r="A25" s="10" t="s">
        <v>67</v>
      </c>
      <c r="B25" s="4" t="s">
        <v>147</v>
      </c>
      <c r="C25" s="57">
        <f>SUM(C26:C31)</f>
        <v>0</v>
      </c>
      <c r="D25" s="6"/>
    </row>
    <row r="26" spans="1:4" ht="15.75" customHeight="1" x14ac:dyDescent="0.25">
      <c r="A26" s="87"/>
      <c r="B26" s="15" t="s">
        <v>95</v>
      </c>
      <c r="C26" s="53">
        <v>0</v>
      </c>
      <c r="D26" s="6"/>
    </row>
    <row r="27" spans="1:4" ht="15.75" customHeight="1" x14ac:dyDescent="0.25">
      <c r="A27" s="94"/>
      <c r="B27" s="15" t="s">
        <v>96</v>
      </c>
      <c r="C27" s="53">
        <v>0</v>
      </c>
      <c r="D27" s="6"/>
    </row>
    <row r="28" spans="1:4" ht="15.75" customHeight="1" x14ac:dyDescent="0.25">
      <c r="A28" s="94"/>
      <c r="B28" s="15" t="s">
        <v>97</v>
      </c>
      <c r="C28" s="53">
        <v>0</v>
      </c>
      <c r="D28" s="6"/>
    </row>
    <row r="29" spans="1:4" ht="15.75" customHeight="1" x14ac:dyDescent="0.25">
      <c r="A29" s="94"/>
      <c r="B29" s="15" t="s">
        <v>98</v>
      </c>
      <c r="C29" s="53">
        <v>0</v>
      </c>
      <c r="D29" s="6"/>
    </row>
    <row r="30" spans="1:4" ht="15.75" customHeight="1" x14ac:dyDescent="0.25">
      <c r="A30" s="94"/>
      <c r="B30" s="15" t="s">
        <v>121</v>
      </c>
      <c r="C30" s="53">
        <v>0</v>
      </c>
      <c r="D30" s="6"/>
    </row>
    <row r="31" spans="1:4" ht="15.75" customHeight="1" x14ac:dyDescent="0.25">
      <c r="A31" s="88"/>
      <c r="B31" s="15" t="s">
        <v>99</v>
      </c>
      <c r="C31" s="53">
        <v>0</v>
      </c>
      <c r="D31" s="6"/>
    </row>
    <row r="32" spans="1:4" ht="34.5" customHeight="1" x14ac:dyDescent="0.25">
      <c r="A32" s="10" t="s">
        <v>65</v>
      </c>
      <c r="B32" s="4" t="s">
        <v>64</v>
      </c>
      <c r="C32" s="26"/>
      <c r="D32" s="6"/>
    </row>
    <row r="33" spans="1:4" ht="15.75" x14ac:dyDescent="0.25">
      <c r="A33" s="87"/>
      <c r="B33" s="15" t="s">
        <v>93</v>
      </c>
      <c r="C33" s="58">
        <v>16.3</v>
      </c>
      <c r="D33" s="6"/>
    </row>
    <row r="34" spans="1:4" ht="15.75" x14ac:dyDescent="0.25">
      <c r="A34" s="88"/>
      <c r="B34" s="15" t="s">
        <v>100</v>
      </c>
      <c r="C34" s="53">
        <v>0</v>
      </c>
      <c r="D34" s="6"/>
    </row>
    <row r="35" spans="1:4" ht="31.5" x14ac:dyDescent="0.25">
      <c r="A35" s="10" t="s">
        <v>63</v>
      </c>
      <c r="B35" s="7" t="s">
        <v>62</v>
      </c>
      <c r="C35" s="36"/>
      <c r="D35" s="6"/>
    </row>
    <row r="36" spans="1:4" ht="15.75" x14ac:dyDescent="0.25">
      <c r="A36" s="87"/>
      <c r="B36" s="15" t="s">
        <v>93</v>
      </c>
      <c r="C36" s="54">
        <v>0</v>
      </c>
      <c r="D36" s="6"/>
    </row>
    <row r="37" spans="1:4" ht="15.75" x14ac:dyDescent="0.25">
      <c r="A37" s="88"/>
      <c r="B37" s="15" t="s">
        <v>100</v>
      </c>
      <c r="C37" s="46">
        <v>0</v>
      </c>
      <c r="D37" s="6"/>
    </row>
    <row r="38" spans="1:4" ht="17.25" customHeight="1" x14ac:dyDescent="0.25">
      <c r="A38" s="98" t="s">
        <v>146</v>
      </c>
      <c r="B38" s="99"/>
      <c r="C38" s="99"/>
      <c r="D38" s="100"/>
    </row>
    <row r="39" spans="1:4" ht="31.5" x14ac:dyDescent="0.25">
      <c r="A39" s="3">
        <v>3</v>
      </c>
      <c r="B39" s="4" t="s">
        <v>61</v>
      </c>
      <c r="C39" s="51" t="s">
        <v>171</v>
      </c>
      <c r="D39" s="3" t="s">
        <v>4</v>
      </c>
    </row>
    <row r="40" spans="1:4" ht="15.75" x14ac:dyDescent="0.25">
      <c r="A40" s="87"/>
      <c r="B40" s="15" t="s">
        <v>101</v>
      </c>
      <c r="C40" s="45" t="s">
        <v>245</v>
      </c>
      <c r="D40" s="6"/>
    </row>
    <row r="41" spans="1:4" ht="15.75" x14ac:dyDescent="0.25">
      <c r="A41" s="94"/>
      <c r="B41" s="15" t="s">
        <v>102</v>
      </c>
      <c r="C41" s="46" t="s">
        <v>245</v>
      </c>
      <c r="D41" s="6"/>
    </row>
    <row r="42" spans="1:4" ht="31.5" x14ac:dyDescent="0.25">
      <c r="A42" s="94"/>
      <c r="B42" s="15" t="s">
        <v>103</v>
      </c>
      <c r="C42" s="46" t="s">
        <v>112</v>
      </c>
      <c r="D42" s="6"/>
    </row>
    <row r="43" spans="1:4" ht="15.75" x14ac:dyDescent="0.25">
      <c r="A43" s="94"/>
      <c r="B43" s="15" t="s">
        <v>104</v>
      </c>
      <c r="C43" s="48" t="s">
        <v>246</v>
      </c>
      <c r="D43" s="6"/>
    </row>
    <row r="44" spans="1:4" ht="15.75" x14ac:dyDescent="0.25">
      <c r="A44" s="88"/>
      <c r="B44" s="15" t="s">
        <v>105</v>
      </c>
      <c r="C44" s="48" t="s">
        <v>166</v>
      </c>
      <c r="D44" s="6"/>
    </row>
    <row r="45" spans="1:4" ht="16.5" customHeight="1" x14ac:dyDescent="0.25">
      <c r="A45" s="98" t="s">
        <v>146</v>
      </c>
      <c r="B45" s="99"/>
      <c r="C45" s="99"/>
      <c r="D45" s="100"/>
    </row>
    <row r="46" spans="1:4" ht="31.5" x14ac:dyDescent="0.25">
      <c r="A46" s="3">
        <v>4</v>
      </c>
      <c r="B46" s="7" t="s">
        <v>60</v>
      </c>
      <c r="C46" s="37"/>
      <c r="D46" s="3" t="s">
        <v>4</v>
      </c>
    </row>
    <row r="47" spans="1:4" ht="15.75" customHeight="1" x14ac:dyDescent="0.25">
      <c r="A47" s="87"/>
      <c r="B47" s="15" t="s">
        <v>106</v>
      </c>
      <c r="C47" s="45" t="s">
        <v>224</v>
      </c>
      <c r="D47" s="6"/>
    </row>
    <row r="48" spans="1:4" ht="15.75" customHeight="1" x14ac:dyDescent="0.25">
      <c r="A48" s="94"/>
      <c r="B48" s="15" t="s">
        <v>107</v>
      </c>
      <c r="C48" s="46" t="s">
        <v>112</v>
      </c>
      <c r="D48" s="6"/>
    </row>
    <row r="49" spans="1:4" ht="15.75" customHeight="1" x14ac:dyDescent="0.25">
      <c r="A49" s="94"/>
      <c r="B49" s="15" t="s">
        <v>108</v>
      </c>
      <c r="C49" s="46">
        <v>0</v>
      </c>
      <c r="D49" s="6"/>
    </row>
    <row r="50" spans="1:4" ht="31.5" x14ac:dyDescent="0.25">
      <c r="A50" s="88"/>
      <c r="B50" s="15" t="s">
        <v>109</v>
      </c>
      <c r="C50" s="46" t="s">
        <v>224</v>
      </c>
      <c r="D50" s="6"/>
    </row>
    <row r="51" spans="1:4" ht="18.75" customHeight="1" x14ac:dyDescent="0.25">
      <c r="A51" s="98" t="s">
        <v>255</v>
      </c>
      <c r="B51" s="99"/>
      <c r="C51" s="99"/>
      <c r="D51" s="100"/>
    </row>
    <row r="52" spans="1:4" ht="31.5" customHeight="1" x14ac:dyDescent="0.25">
      <c r="A52" s="89">
        <v>5</v>
      </c>
      <c r="B52" s="90" t="s">
        <v>58</v>
      </c>
      <c r="C52" s="134">
        <v>1.43</v>
      </c>
      <c r="D52" s="87" t="s">
        <v>57</v>
      </c>
    </row>
    <row r="53" spans="1:4" x14ac:dyDescent="0.25">
      <c r="A53" s="89"/>
      <c r="B53" s="90"/>
      <c r="C53" s="135"/>
      <c r="D53" s="88"/>
    </row>
    <row r="54" spans="1:4" ht="17.25" customHeight="1" x14ac:dyDescent="0.25">
      <c r="A54" s="98" t="s">
        <v>154</v>
      </c>
      <c r="B54" s="99"/>
      <c r="C54" s="99"/>
      <c r="D54" s="100"/>
    </row>
    <row r="55" spans="1:4" ht="29.25" customHeight="1" x14ac:dyDescent="0.25">
      <c r="A55" s="3">
        <v>6</v>
      </c>
      <c r="B55" s="4" t="s">
        <v>56</v>
      </c>
      <c r="C55" s="3"/>
      <c r="D55" s="3" t="s">
        <v>4</v>
      </c>
    </row>
    <row r="56" spans="1:4" ht="15.75" x14ac:dyDescent="0.25">
      <c r="A56" s="87"/>
      <c r="B56" s="5" t="s">
        <v>55</v>
      </c>
      <c r="C56" s="54">
        <f>C57+C64+C66+C69+C80+C81</f>
        <v>4770</v>
      </c>
      <c r="D56" s="6"/>
    </row>
    <row r="57" spans="1:4" ht="83.25" customHeight="1" x14ac:dyDescent="0.25">
      <c r="A57" s="94"/>
      <c r="B57" s="2" t="s">
        <v>54</v>
      </c>
      <c r="C57" s="67">
        <v>0</v>
      </c>
      <c r="D57" s="6"/>
    </row>
    <row r="58" spans="1:4" ht="15.75" customHeight="1" x14ac:dyDescent="0.25">
      <c r="A58" s="94"/>
      <c r="B58" s="2" t="s">
        <v>53</v>
      </c>
      <c r="C58" s="26"/>
      <c r="D58" s="3"/>
    </row>
    <row r="59" spans="1:4" ht="15.75" customHeight="1" x14ac:dyDescent="0.25">
      <c r="A59" s="94"/>
      <c r="B59" s="5" t="s">
        <v>143</v>
      </c>
      <c r="C59" s="26"/>
      <c r="D59" s="6"/>
    </row>
    <row r="60" spans="1:4" ht="15.75" customHeight="1" x14ac:dyDescent="0.25">
      <c r="A60" s="94"/>
      <c r="B60" s="5" t="s">
        <v>52</v>
      </c>
      <c r="C60" s="26"/>
      <c r="D60" s="6"/>
    </row>
    <row r="61" spans="1:4" ht="15.75" customHeight="1" x14ac:dyDescent="0.25">
      <c r="A61" s="94"/>
      <c r="B61" s="5" t="s">
        <v>51</v>
      </c>
      <c r="C61" s="26"/>
      <c r="D61" s="6"/>
    </row>
    <row r="62" spans="1:4" ht="45.75" customHeight="1" x14ac:dyDescent="0.25">
      <c r="A62" s="94"/>
      <c r="B62" s="5" t="s">
        <v>125</v>
      </c>
      <c r="C62" s="26"/>
      <c r="D62" s="6"/>
    </row>
    <row r="63" spans="1:4" ht="29.25" customHeight="1" x14ac:dyDescent="0.25">
      <c r="A63" s="94"/>
      <c r="B63" s="5" t="s">
        <v>138</v>
      </c>
      <c r="C63" s="26"/>
      <c r="D63" s="6"/>
    </row>
    <row r="64" spans="1:4" ht="60.75" customHeight="1" x14ac:dyDescent="0.25">
      <c r="A64" s="94"/>
      <c r="B64" s="2" t="s">
        <v>50</v>
      </c>
      <c r="C64" s="67">
        <v>1488</v>
      </c>
      <c r="D64" s="6"/>
    </row>
    <row r="65" spans="1:4" ht="31.5" x14ac:dyDescent="0.25">
      <c r="A65" s="94"/>
      <c r="B65" s="4" t="s">
        <v>49</v>
      </c>
      <c r="C65" s="51">
        <v>1488</v>
      </c>
      <c r="D65" s="6"/>
    </row>
    <row r="66" spans="1:4" ht="67.5" customHeight="1" x14ac:dyDescent="0.25">
      <c r="A66" s="94"/>
      <c r="B66" s="5" t="s">
        <v>142</v>
      </c>
      <c r="C66" s="68">
        <v>0</v>
      </c>
      <c r="D66" s="5"/>
    </row>
    <row r="67" spans="1:4" ht="15.75" x14ac:dyDescent="0.25">
      <c r="A67" s="94"/>
      <c r="B67" s="8" t="s">
        <v>48</v>
      </c>
      <c r="C67" s="26"/>
      <c r="D67" s="5"/>
    </row>
    <row r="68" spans="1:4" ht="66.75" customHeight="1" x14ac:dyDescent="0.25">
      <c r="A68" s="94"/>
      <c r="B68" s="5" t="s">
        <v>47</v>
      </c>
      <c r="C68" s="35"/>
      <c r="D68" s="5"/>
    </row>
    <row r="69" spans="1:4" ht="47.25" customHeight="1" x14ac:dyDescent="0.25">
      <c r="A69" s="94"/>
      <c r="B69" s="5" t="s">
        <v>46</v>
      </c>
      <c r="C69" s="69">
        <f>C71+C72</f>
        <v>3282</v>
      </c>
      <c r="D69" s="5"/>
    </row>
    <row r="70" spans="1:4" ht="15.75" x14ac:dyDescent="0.25">
      <c r="A70" s="94"/>
      <c r="B70" s="7" t="s">
        <v>45</v>
      </c>
      <c r="C70" s="54">
        <v>3282</v>
      </c>
      <c r="D70" s="7"/>
    </row>
    <row r="71" spans="1:4" ht="18" customHeight="1" x14ac:dyDescent="0.25">
      <c r="A71" s="94"/>
      <c r="B71" s="5" t="s">
        <v>44</v>
      </c>
      <c r="C71" s="54">
        <v>678</v>
      </c>
      <c r="D71" s="5"/>
    </row>
    <row r="72" spans="1:4" ht="18" customHeight="1" x14ac:dyDescent="0.25">
      <c r="A72" s="94"/>
      <c r="B72" s="5" t="s">
        <v>43</v>
      </c>
      <c r="C72" s="54">
        <v>2604</v>
      </c>
      <c r="D72" s="5"/>
    </row>
    <row r="73" spans="1:4" ht="65.25" customHeight="1" x14ac:dyDescent="0.25">
      <c r="A73" s="94"/>
      <c r="B73" s="5" t="s">
        <v>139</v>
      </c>
      <c r="C73" s="35"/>
      <c r="D73" s="5"/>
    </row>
    <row r="74" spans="1:4" ht="43.5" customHeight="1" x14ac:dyDescent="0.25">
      <c r="A74" s="94"/>
      <c r="B74" s="5" t="s">
        <v>127</v>
      </c>
      <c r="C74" s="35"/>
      <c r="D74" s="5"/>
    </row>
    <row r="75" spans="1:4" ht="15.75" x14ac:dyDescent="0.25">
      <c r="A75" s="94"/>
      <c r="B75" s="7" t="s">
        <v>42</v>
      </c>
      <c r="C75" s="16"/>
      <c r="D75" s="7"/>
    </row>
    <row r="76" spans="1:4" ht="27" customHeight="1" x14ac:dyDescent="0.25">
      <c r="A76" s="94"/>
      <c r="B76" s="7" t="s">
        <v>41</v>
      </c>
      <c r="C76" s="16"/>
      <c r="D76" s="7"/>
    </row>
    <row r="77" spans="1:4" ht="17.25" customHeight="1" x14ac:dyDescent="0.25">
      <c r="A77" s="94"/>
      <c r="B77" s="7" t="s">
        <v>40</v>
      </c>
      <c r="C77" s="16"/>
      <c r="D77" s="7"/>
    </row>
    <row r="78" spans="1:4" ht="30" customHeight="1" x14ac:dyDescent="0.25">
      <c r="A78" s="94"/>
      <c r="B78" s="7" t="s">
        <v>39</v>
      </c>
      <c r="C78" s="16"/>
      <c r="D78" s="7"/>
    </row>
    <row r="79" spans="1:4" ht="80.25" customHeight="1" x14ac:dyDescent="0.25">
      <c r="A79" s="94"/>
      <c r="B79" s="7" t="s">
        <v>38</v>
      </c>
      <c r="C79" s="16"/>
      <c r="D79" s="7"/>
    </row>
    <row r="80" spans="1:4" ht="63" customHeight="1" x14ac:dyDescent="0.25">
      <c r="A80" s="94"/>
      <c r="B80" s="5" t="s">
        <v>37</v>
      </c>
      <c r="C80" s="67">
        <v>0</v>
      </c>
      <c r="D80" s="5"/>
    </row>
    <row r="81" spans="1:4" ht="63" customHeight="1" x14ac:dyDescent="0.25">
      <c r="A81" s="88"/>
      <c r="B81" s="5" t="s">
        <v>36</v>
      </c>
      <c r="C81" s="67">
        <v>0</v>
      </c>
      <c r="D81" s="5"/>
    </row>
    <row r="82" spans="1:4" ht="80.25" customHeight="1" x14ac:dyDescent="0.25">
      <c r="A82" s="98" t="s">
        <v>169</v>
      </c>
      <c r="B82" s="99"/>
      <c r="C82" s="99"/>
      <c r="D82" s="100"/>
    </row>
    <row r="83" spans="1:4" ht="32.25" customHeight="1" x14ac:dyDescent="0.25">
      <c r="A83" s="3">
        <v>7</v>
      </c>
      <c r="B83" s="7" t="s">
        <v>35</v>
      </c>
      <c r="C83" s="3"/>
      <c r="D83" s="3" t="s">
        <v>4</v>
      </c>
    </row>
    <row r="84" spans="1:4" ht="29.25" customHeight="1" x14ac:dyDescent="0.25">
      <c r="A84" s="87"/>
      <c r="B84" s="5" t="s">
        <v>129</v>
      </c>
      <c r="C84" s="49" t="s">
        <v>59</v>
      </c>
      <c r="D84" s="5"/>
    </row>
    <row r="85" spans="1:4" ht="29.25" customHeight="1" x14ac:dyDescent="0.25">
      <c r="A85" s="94"/>
      <c r="B85" s="5" t="s">
        <v>130</v>
      </c>
      <c r="C85" s="49" t="s">
        <v>59</v>
      </c>
      <c r="D85" s="5"/>
    </row>
    <row r="86" spans="1:4" ht="29.25" customHeight="1" x14ac:dyDescent="0.25">
      <c r="A86" s="94"/>
      <c r="B86" s="5" t="s">
        <v>131</v>
      </c>
      <c r="C86" s="49" t="s">
        <v>225</v>
      </c>
      <c r="D86" s="5"/>
    </row>
    <row r="87" spans="1:4" ht="29.25" customHeight="1" x14ac:dyDescent="0.25">
      <c r="A87" s="88"/>
      <c r="B87" s="5" t="s">
        <v>132</v>
      </c>
      <c r="C87" s="49" t="s">
        <v>226</v>
      </c>
      <c r="D87" s="5"/>
    </row>
    <row r="88" spans="1:4" ht="33" customHeight="1" x14ac:dyDescent="0.25">
      <c r="A88" s="98" t="s">
        <v>155</v>
      </c>
      <c r="B88" s="99"/>
      <c r="C88" s="99"/>
      <c r="D88" s="100"/>
    </row>
    <row r="89" spans="1:4" ht="31.5" customHeight="1" x14ac:dyDescent="0.25">
      <c r="A89" s="3">
        <v>8</v>
      </c>
      <c r="B89" s="7" t="s">
        <v>163</v>
      </c>
      <c r="C89" s="51" t="s">
        <v>59</v>
      </c>
      <c r="D89" s="3" t="s">
        <v>4</v>
      </c>
    </row>
    <row r="90" spans="1:4" ht="18" customHeight="1" x14ac:dyDescent="0.25">
      <c r="A90" s="107"/>
      <c r="B90" s="5" t="s">
        <v>30</v>
      </c>
      <c r="C90" s="51" t="s">
        <v>59</v>
      </c>
      <c r="D90" s="17"/>
    </row>
    <row r="91" spans="1:4" ht="18" customHeight="1" x14ac:dyDescent="0.25">
      <c r="A91" s="108"/>
      <c r="B91" s="5" t="s">
        <v>29</v>
      </c>
      <c r="C91" s="51" t="s">
        <v>59</v>
      </c>
      <c r="D91" s="17"/>
    </row>
    <row r="92" spans="1:4" ht="18" customHeight="1" x14ac:dyDescent="0.25">
      <c r="A92" s="108"/>
      <c r="B92" s="5" t="s">
        <v>28</v>
      </c>
      <c r="C92" s="51" t="s">
        <v>59</v>
      </c>
      <c r="D92" s="17"/>
    </row>
    <row r="93" spans="1:4" ht="18" customHeight="1" x14ac:dyDescent="0.25">
      <c r="A93" s="108"/>
      <c r="B93" s="5" t="s">
        <v>27</v>
      </c>
      <c r="C93" s="51" t="s">
        <v>59</v>
      </c>
      <c r="D93" s="17"/>
    </row>
    <row r="94" spans="1:4" ht="33" customHeight="1" x14ac:dyDescent="0.25">
      <c r="A94" s="109"/>
      <c r="B94" s="5" t="s">
        <v>200</v>
      </c>
      <c r="C94" s="51" t="s">
        <v>59</v>
      </c>
      <c r="D94" s="17"/>
    </row>
    <row r="95" spans="1:4" ht="18" customHeight="1" x14ac:dyDescent="0.25">
      <c r="A95" s="98" t="s">
        <v>156</v>
      </c>
      <c r="B95" s="99"/>
      <c r="C95" s="99"/>
      <c r="D95" s="100"/>
    </row>
    <row r="96" spans="1:4" ht="45.75" customHeight="1" x14ac:dyDescent="0.25">
      <c r="A96" s="3">
        <v>9</v>
      </c>
      <c r="B96" s="7" t="s">
        <v>25</v>
      </c>
      <c r="C96" s="3" t="s">
        <v>59</v>
      </c>
      <c r="D96" s="3" t="s">
        <v>4</v>
      </c>
    </row>
    <row r="97" spans="1:4" ht="32.25" customHeight="1" x14ac:dyDescent="0.25">
      <c r="A97" s="82" t="s">
        <v>157</v>
      </c>
      <c r="B97" s="83"/>
      <c r="C97" s="83"/>
      <c r="D97" s="84"/>
    </row>
    <row r="98" spans="1:4" ht="21.75" customHeight="1" x14ac:dyDescent="0.25">
      <c r="A98" s="3">
        <v>10</v>
      </c>
      <c r="B98" s="7" t="s">
        <v>24</v>
      </c>
      <c r="C98" s="6"/>
      <c r="D98" s="3" t="s">
        <v>4</v>
      </c>
    </row>
    <row r="99" spans="1:4" ht="30.75" customHeight="1" x14ac:dyDescent="0.25">
      <c r="A99" s="107"/>
      <c r="B99" s="5" t="s">
        <v>23</v>
      </c>
      <c r="C99" s="3" t="s">
        <v>59</v>
      </c>
      <c r="D99" s="18"/>
    </row>
    <row r="100" spans="1:4" ht="30.75" customHeight="1" x14ac:dyDescent="0.25">
      <c r="A100" s="108"/>
      <c r="B100" s="5" t="s">
        <v>22</v>
      </c>
      <c r="C100" s="3" t="s">
        <v>59</v>
      </c>
      <c r="D100" s="3" t="s">
        <v>4</v>
      </c>
    </row>
    <row r="101" spans="1:4" ht="30.75" customHeight="1" x14ac:dyDescent="0.25">
      <c r="A101" s="108"/>
      <c r="B101" s="5" t="s">
        <v>21</v>
      </c>
      <c r="C101" s="3" t="s">
        <v>59</v>
      </c>
      <c r="D101" s="3" t="s">
        <v>4</v>
      </c>
    </row>
    <row r="102" spans="1:4" ht="45.75" customHeight="1" x14ac:dyDescent="0.25">
      <c r="A102" s="108"/>
      <c r="B102" s="5" t="s">
        <v>20</v>
      </c>
      <c r="C102" s="81" t="s">
        <v>59</v>
      </c>
      <c r="D102" s="3" t="s">
        <v>18</v>
      </c>
    </row>
    <row r="103" spans="1:4" ht="60.75" customHeight="1" x14ac:dyDescent="0.25">
      <c r="A103" s="108"/>
      <c r="B103" s="5" t="s">
        <v>19</v>
      </c>
      <c r="C103" s="81" t="s">
        <v>59</v>
      </c>
      <c r="D103" s="3" t="s">
        <v>18</v>
      </c>
    </row>
    <row r="104" spans="1:4" ht="48.75" customHeight="1" x14ac:dyDescent="0.25">
      <c r="A104" s="109"/>
      <c r="B104" s="5" t="s">
        <v>17</v>
      </c>
      <c r="C104" s="3" t="s">
        <v>59</v>
      </c>
      <c r="D104" s="3" t="s">
        <v>14</v>
      </c>
    </row>
    <row r="105" spans="1:4" ht="96.75" customHeight="1" x14ac:dyDescent="0.25">
      <c r="A105" s="113" t="s">
        <v>322</v>
      </c>
      <c r="B105" s="114"/>
      <c r="C105" s="114"/>
      <c r="D105" s="115"/>
    </row>
    <row r="106" spans="1:4" ht="33.75" customHeight="1" x14ac:dyDescent="0.25">
      <c r="A106" s="3">
        <v>11</v>
      </c>
      <c r="B106" s="7" t="s">
        <v>16</v>
      </c>
      <c r="C106" s="3"/>
      <c r="D106" s="3" t="s">
        <v>14</v>
      </c>
    </row>
    <row r="107" spans="1:4" ht="18" customHeight="1" x14ac:dyDescent="0.25">
      <c r="A107" s="107"/>
      <c r="B107" s="5" t="s">
        <v>13</v>
      </c>
      <c r="C107" s="51" t="s">
        <v>59</v>
      </c>
      <c r="D107" s="17"/>
    </row>
    <row r="108" spans="1:4" ht="31.5" customHeight="1" x14ac:dyDescent="0.25">
      <c r="A108" s="108"/>
      <c r="B108" s="5" t="s">
        <v>12</v>
      </c>
      <c r="C108" s="51" t="s">
        <v>59</v>
      </c>
      <c r="D108" s="17"/>
    </row>
    <row r="109" spans="1:4" ht="30" customHeight="1" x14ac:dyDescent="0.25">
      <c r="A109" s="108"/>
      <c r="B109" s="5" t="s">
        <v>11</v>
      </c>
      <c r="C109" s="51" t="s">
        <v>59</v>
      </c>
      <c r="D109" s="17"/>
    </row>
    <row r="110" spans="1:4" ht="30" customHeight="1" x14ac:dyDescent="0.25">
      <c r="A110" s="108"/>
      <c r="B110" s="5" t="s">
        <v>159</v>
      </c>
      <c r="C110" s="51" t="s">
        <v>59</v>
      </c>
      <c r="D110" s="3" t="s">
        <v>4</v>
      </c>
    </row>
    <row r="111" spans="1:4" ht="18" customHeight="1" x14ac:dyDescent="0.25">
      <c r="A111" s="109"/>
      <c r="B111" s="5" t="s">
        <v>10</v>
      </c>
      <c r="C111" s="51" t="s">
        <v>59</v>
      </c>
      <c r="D111" s="17"/>
    </row>
    <row r="112" spans="1:4" ht="63" customHeight="1" x14ac:dyDescent="0.25">
      <c r="A112" s="3">
        <v>12</v>
      </c>
      <c r="B112" s="7" t="s">
        <v>9</v>
      </c>
      <c r="C112" s="65" t="s">
        <v>276</v>
      </c>
      <c r="D112" s="17"/>
    </row>
    <row r="113" spans="1:4" ht="32.25" customHeight="1" x14ac:dyDescent="0.25">
      <c r="A113" s="82" t="s">
        <v>275</v>
      </c>
      <c r="B113" s="83"/>
      <c r="C113" s="83"/>
      <c r="D113" s="84"/>
    </row>
    <row r="114" spans="1:4" ht="31.5" x14ac:dyDescent="0.25">
      <c r="A114" s="3">
        <v>13</v>
      </c>
      <c r="B114" s="4" t="s">
        <v>165</v>
      </c>
      <c r="C114" s="51">
        <v>6</v>
      </c>
      <c r="D114" s="3" t="s">
        <v>4</v>
      </c>
    </row>
    <row r="115" spans="1:4" ht="33" customHeight="1" x14ac:dyDescent="0.25">
      <c r="A115" s="113" t="s">
        <v>304</v>
      </c>
      <c r="B115" s="114"/>
      <c r="C115" s="114"/>
      <c r="D115" s="115"/>
    </row>
    <row r="116" spans="1:4" ht="62.25" customHeight="1" x14ac:dyDescent="0.25">
      <c r="A116" s="3">
        <v>14</v>
      </c>
      <c r="B116" s="4" t="s">
        <v>7</v>
      </c>
      <c r="C116" s="51">
        <v>62428.59</v>
      </c>
      <c r="D116" s="3" t="s">
        <v>4</v>
      </c>
    </row>
    <row r="117" spans="1:4" ht="33.75" customHeight="1" x14ac:dyDescent="0.25">
      <c r="A117" s="113" t="s">
        <v>305</v>
      </c>
      <c r="B117" s="114"/>
      <c r="C117" s="114"/>
      <c r="D117" s="115"/>
    </row>
    <row r="118" spans="1:4" ht="31.5" x14ac:dyDescent="0.25">
      <c r="A118" s="3">
        <v>15</v>
      </c>
      <c r="B118" s="4" t="s">
        <v>6</v>
      </c>
      <c r="C118" s="75">
        <v>2439117</v>
      </c>
      <c r="D118" s="3" t="s">
        <v>4</v>
      </c>
    </row>
    <row r="119" spans="1:4" ht="17.25" customHeight="1" x14ac:dyDescent="0.25">
      <c r="A119" s="82" t="s">
        <v>307</v>
      </c>
      <c r="B119" s="83"/>
      <c r="C119" s="83"/>
      <c r="D119" s="84"/>
    </row>
    <row r="120" spans="1:4" ht="20.25" customHeight="1" x14ac:dyDescent="0.25">
      <c r="A120" s="3">
        <v>16</v>
      </c>
      <c r="B120" s="4" t="s">
        <v>5</v>
      </c>
      <c r="C120" s="51">
        <v>22.9</v>
      </c>
      <c r="D120" s="3" t="s">
        <v>4</v>
      </c>
    </row>
    <row r="121" spans="1:4" ht="18" customHeight="1" x14ac:dyDescent="0.25">
      <c r="A121" s="82" t="s">
        <v>308</v>
      </c>
      <c r="B121" s="83"/>
      <c r="C121" s="83"/>
      <c r="D121" s="84"/>
    </row>
    <row r="122" spans="1:4" ht="238.5" customHeight="1" x14ac:dyDescent="0.25">
      <c r="A122" s="3">
        <v>17</v>
      </c>
      <c r="B122" s="4" t="s">
        <v>3</v>
      </c>
      <c r="C122" s="3" t="s">
        <v>59</v>
      </c>
      <c r="D122" s="3" t="s">
        <v>2</v>
      </c>
    </row>
    <row r="123" spans="1:4" ht="30" customHeight="1" x14ac:dyDescent="0.25">
      <c r="A123" s="82" t="s">
        <v>161</v>
      </c>
      <c r="B123" s="83"/>
      <c r="C123" s="83"/>
      <c r="D123" s="84"/>
    </row>
    <row r="124" spans="1:4" ht="110.25" customHeight="1" x14ac:dyDescent="0.25">
      <c r="A124" s="3">
        <v>18</v>
      </c>
      <c r="B124" s="4" t="s">
        <v>1</v>
      </c>
      <c r="C124" s="3" t="s">
        <v>59</v>
      </c>
      <c r="D124" s="3" t="s">
        <v>0</v>
      </c>
    </row>
    <row r="125" spans="1:4" ht="15.75" x14ac:dyDescent="0.25">
      <c r="A125" s="1"/>
    </row>
  </sheetData>
  <mergeCells count="36">
    <mergeCell ref="A123:D123"/>
    <mergeCell ref="A95:D95"/>
    <mergeCell ref="A97:D97"/>
    <mergeCell ref="A99:A104"/>
    <mergeCell ref="A105:D105"/>
    <mergeCell ref="A107:A111"/>
    <mergeCell ref="A113:D113"/>
    <mergeCell ref="A115:D115"/>
    <mergeCell ref="A117:D117"/>
    <mergeCell ref="A119:D119"/>
    <mergeCell ref="A121:D121"/>
    <mergeCell ref="A90:A94"/>
    <mergeCell ref="A45:D45"/>
    <mergeCell ref="A47:A50"/>
    <mergeCell ref="A51:D51"/>
    <mergeCell ref="A52:A53"/>
    <mergeCell ref="B52:B53"/>
    <mergeCell ref="C52:C53"/>
    <mergeCell ref="D52:D53"/>
    <mergeCell ref="A54:D54"/>
    <mergeCell ref="A56:A81"/>
    <mergeCell ref="A82:D82"/>
    <mergeCell ref="A84:A87"/>
    <mergeCell ref="A88:D88"/>
    <mergeCell ref="A40:A44"/>
    <mergeCell ref="A1:D1"/>
    <mergeCell ref="A2:D2"/>
    <mergeCell ref="A3:D3"/>
    <mergeCell ref="A11:A14"/>
    <mergeCell ref="A16:A19"/>
    <mergeCell ref="A20:D20"/>
    <mergeCell ref="A22:A24"/>
    <mergeCell ref="A26:A31"/>
    <mergeCell ref="A33:A34"/>
    <mergeCell ref="A36:A37"/>
    <mergeCell ref="A38:D38"/>
  </mergeCells>
  <pageMargins left="0.70866141732283472" right="0.31496062992125984" top="0.35433070866141736" bottom="0.35433070866141736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4931F-F56B-4D71-8594-DCDCE6866B99}">
  <dimension ref="A1:D125"/>
  <sheetViews>
    <sheetView topLeftCell="A103" zoomScaleNormal="100" workbookViewId="0">
      <selection activeCell="H110" sqref="H110"/>
    </sheetView>
  </sheetViews>
  <sheetFormatPr defaultRowHeight="15" x14ac:dyDescent="0.25"/>
  <cols>
    <col min="1" max="1" width="6.42578125" style="13" customWidth="1"/>
    <col min="2" max="2" width="39.140625" style="13" customWidth="1"/>
    <col min="3" max="3" width="29.7109375" style="14" customWidth="1"/>
    <col min="4" max="4" width="16.5703125" style="13" customWidth="1"/>
  </cols>
  <sheetData>
    <row r="1" spans="1:4" ht="18.75" x14ac:dyDescent="0.25">
      <c r="A1" s="85" t="s">
        <v>88</v>
      </c>
      <c r="B1" s="85"/>
      <c r="C1" s="85"/>
      <c r="D1" s="85"/>
    </row>
    <row r="2" spans="1:4" ht="18.75" x14ac:dyDescent="0.25">
      <c r="A2" s="133" t="s">
        <v>227</v>
      </c>
      <c r="B2" s="133"/>
      <c r="C2" s="133"/>
      <c r="D2" s="133"/>
    </row>
    <row r="3" spans="1:4" ht="15.75" x14ac:dyDescent="0.25">
      <c r="A3" s="86" t="s">
        <v>86</v>
      </c>
      <c r="B3" s="86"/>
      <c r="C3" s="86"/>
      <c r="D3" s="86"/>
    </row>
    <row r="4" spans="1:4" ht="11.25" customHeight="1" x14ac:dyDescent="0.25">
      <c r="A4" s="12"/>
    </row>
    <row r="5" spans="1:4" ht="32.25" customHeight="1" x14ac:dyDescent="0.25">
      <c r="A5" s="3" t="s">
        <v>85</v>
      </c>
      <c r="B5" s="6" t="s">
        <v>84</v>
      </c>
      <c r="C5" s="6" t="s">
        <v>83</v>
      </c>
      <c r="D5" s="6" t="s">
        <v>82</v>
      </c>
    </row>
    <row r="6" spans="1:4" ht="15.75" x14ac:dyDescent="0.25">
      <c r="A6" s="3">
        <v>1</v>
      </c>
      <c r="B6" s="6" t="s">
        <v>81</v>
      </c>
      <c r="C6" s="3"/>
      <c r="D6" s="3" t="s">
        <v>79</v>
      </c>
    </row>
    <row r="7" spans="1:4" ht="31.5" x14ac:dyDescent="0.25">
      <c r="A7" s="10" t="s">
        <v>78</v>
      </c>
      <c r="B7" s="6" t="s">
        <v>77</v>
      </c>
      <c r="C7" s="51" t="s">
        <v>264</v>
      </c>
      <c r="D7" s="6"/>
    </row>
    <row r="8" spans="1:4" ht="19.5" customHeight="1" x14ac:dyDescent="0.25">
      <c r="A8" s="10" t="s">
        <v>75</v>
      </c>
      <c r="B8" s="6" t="s">
        <v>74</v>
      </c>
      <c r="C8" s="51">
        <v>53</v>
      </c>
      <c r="D8" s="6"/>
    </row>
    <row r="9" spans="1:4" ht="15.75" x14ac:dyDescent="0.25">
      <c r="A9" s="10" t="s">
        <v>73</v>
      </c>
      <c r="B9" s="6" t="s">
        <v>72</v>
      </c>
      <c r="C9" s="51">
        <v>3.3</v>
      </c>
      <c r="D9" s="6"/>
    </row>
    <row r="10" spans="1:4" ht="47.25" customHeight="1" x14ac:dyDescent="0.25">
      <c r="A10" s="10" t="s">
        <v>71</v>
      </c>
      <c r="B10" s="6" t="s">
        <v>144</v>
      </c>
      <c r="C10" s="52">
        <f>SUM(C11:C14)</f>
        <v>157391.5</v>
      </c>
      <c r="D10" s="6"/>
    </row>
    <row r="11" spans="1:4" ht="15.75" x14ac:dyDescent="0.25">
      <c r="A11" s="91"/>
      <c r="B11" s="15" t="s">
        <v>89</v>
      </c>
      <c r="C11" s="51">
        <v>53827.3</v>
      </c>
      <c r="D11" s="6"/>
    </row>
    <row r="12" spans="1:4" ht="15.75" x14ac:dyDescent="0.25">
      <c r="A12" s="92"/>
      <c r="B12" s="15" t="s">
        <v>90</v>
      </c>
      <c r="C12" s="51">
        <v>68248</v>
      </c>
      <c r="D12" s="6"/>
    </row>
    <row r="13" spans="1:4" ht="15.75" x14ac:dyDescent="0.25">
      <c r="A13" s="92"/>
      <c r="B13" s="15" t="s">
        <v>91</v>
      </c>
      <c r="C13" s="51">
        <v>10207</v>
      </c>
      <c r="D13" s="6"/>
    </row>
    <row r="14" spans="1:4" ht="15.75" x14ac:dyDescent="0.25">
      <c r="A14" s="93"/>
      <c r="B14" s="15" t="s">
        <v>92</v>
      </c>
      <c r="C14" s="51">
        <v>25109.200000000001</v>
      </c>
      <c r="D14" s="6"/>
    </row>
    <row r="15" spans="1:4" ht="34.5" x14ac:dyDescent="0.25">
      <c r="A15" s="10" t="s">
        <v>70</v>
      </c>
      <c r="B15" s="6" t="s">
        <v>69</v>
      </c>
      <c r="C15" s="52">
        <f>SUM(C16:C19)</f>
        <v>14947.140000000001</v>
      </c>
      <c r="D15" s="6"/>
    </row>
    <row r="16" spans="1:4" ht="15.75" x14ac:dyDescent="0.25">
      <c r="A16" s="91"/>
      <c r="B16" s="15" t="s">
        <v>89</v>
      </c>
      <c r="C16" s="63">
        <v>1648.5</v>
      </c>
      <c r="D16" s="6"/>
    </row>
    <row r="17" spans="1:4" ht="15.75" x14ac:dyDescent="0.25">
      <c r="A17" s="92"/>
      <c r="B17" s="15" t="s">
        <v>90</v>
      </c>
      <c r="C17" s="51">
        <v>7759.72</v>
      </c>
      <c r="D17" s="6"/>
    </row>
    <row r="18" spans="1:4" ht="15.75" x14ac:dyDescent="0.25">
      <c r="A18" s="92"/>
      <c r="B18" s="15" t="s">
        <v>91</v>
      </c>
      <c r="C18" s="51">
        <v>1945.73</v>
      </c>
      <c r="D18" s="6"/>
    </row>
    <row r="19" spans="1:4" ht="15.75" x14ac:dyDescent="0.25">
      <c r="A19" s="93"/>
      <c r="B19" s="15" t="s">
        <v>92</v>
      </c>
      <c r="C19" s="51">
        <v>3593.19</v>
      </c>
      <c r="D19" s="6"/>
    </row>
    <row r="20" spans="1:4" ht="17.25" customHeight="1" x14ac:dyDescent="0.25">
      <c r="A20" s="95" t="s">
        <v>153</v>
      </c>
      <c r="B20" s="96"/>
      <c r="C20" s="96"/>
      <c r="D20" s="97"/>
    </row>
    <row r="21" spans="1:4" ht="18.75" customHeight="1" x14ac:dyDescent="0.25">
      <c r="A21" s="3">
        <v>2</v>
      </c>
      <c r="B21" s="6" t="s">
        <v>68</v>
      </c>
      <c r="C21" s="3"/>
      <c r="D21" s="3" t="s">
        <v>4</v>
      </c>
    </row>
    <row r="22" spans="1:4" ht="15.75" customHeight="1" x14ac:dyDescent="0.25">
      <c r="A22" s="87"/>
      <c r="B22" s="15" t="s">
        <v>93</v>
      </c>
      <c r="C22" s="58">
        <v>273.60000000000002</v>
      </c>
      <c r="D22" s="6"/>
    </row>
    <row r="23" spans="1:4" ht="15.75" customHeight="1" x14ac:dyDescent="0.25">
      <c r="A23" s="94"/>
      <c r="B23" s="15" t="s">
        <v>170</v>
      </c>
      <c r="C23" s="47">
        <v>41.491</v>
      </c>
      <c r="D23" s="36"/>
    </row>
    <row r="24" spans="1:4" ht="15.75" customHeight="1" x14ac:dyDescent="0.25">
      <c r="A24" s="88"/>
      <c r="B24" s="15" t="s">
        <v>94</v>
      </c>
      <c r="C24" s="43">
        <f>C23/C22</f>
        <v>0.15164839181286549</v>
      </c>
      <c r="D24" s="44"/>
    </row>
    <row r="25" spans="1:4" ht="34.5" x14ac:dyDescent="0.25">
      <c r="A25" s="10" t="s">
        <v>67</v>
      </c>
      <c r="B25" s="4" t="s">
        <v>147</v>
      </c>
      <c r="C25" s="50">
        <f>SUM(C26:C31)</f>
        <v>41.491</v>
      </c>
      <c r="D25" s="6"/>
    </row>
    <row r="26" spans="1:4" ht="15.75" customHeight="1" x14ac:dyDescent="0.25">
      <c r="A26" s="87"/>
      <c r="B26" s="15" t="s">
        <v>95</v>
      </c>
      <c r="C26" s="47">
        <v>3.22</v>
      </c>
      <c r="D26" s="6"/>
    </row>
    <row r="27" spans="1:4" ht="15.75" customHeight="1" x14ac:dyDescent="0.25">
      <c r="A27" s="94"/>
      <c r="B27" s="15" t="s">
        <v>96</v>
      </c>
      <c r="C27" s="47">
        <v>10.084</v>
      </c>
      <c r="D27" s="6"/>
    </row>
    <row r="28" spans="1:4" ht="15.75" customHeight="1" x14ac:dyDescent="0.25">
      <c r="A28" s="94"/>
      <c r="B28" s="15" t="s">
        <v>97</v>
      </c>
      <c r="C28" s="47">
        <v>19.774000000000001</v>
      </c>
      <c r="D28" s="6"/>
    </row>
    <row r="29" spans="1:4" ht="15.75" customHeight="1" x14ac:dyDescent="0.25">
      <c r="A29" s="94"/>
      <c r="B29" s="15" t="s">
        <v>98</v>
      </c>
      <c r="C29" s="47">
        <v>8.4130000000000003</v>
      </c>
      <c r="D29" s="6"/>
    </row>
    <row r="30" spans="1:4" ht="15.75" customHeight="1" x14ac:dyDescent="0.25">
      <c r="A30" s="94"/>
      <c r="B30" s="15" t="s">
        <v>121</v>
      </c>
      <c r="C30" s="47">
        <v>0</v>
      </c>
      <c r="D30" s="6"/>
    </row>
    <row r="31" spans="1:4" ht="15.75" customHeight="1" x14ac:dyDescent="0.25">
      <c r="A31" s="88"/>
      <c r="B31" s="15" t="s">
        <v>99</v>
      </c>
      <c r="C31" s="47">
        <v>0</v>
      </c>
      <c r="D31" s="6"/>
    </row>
    <row r="32" spans="1:4" ht="34.5" customHeight="1" x14ac:dyDescent="0.25">
      <c r="A32" s="10" t="s">
        <v>65</v>
      </c>
      <c r="B32" s="4" t="s">
        <v>64</v>
      </c>
      <c r="C32" s="26"/>
      <c r="D32" s="6"/>
    </row>
    <row r="33" spans="1:4" ht="15.75" x14ac:dyDescent="0.25">
      <c r="A33" s="87"/>
      <c r="B33" s="15" t="s">
        <v>93</v>
      </c>
      <c r="C33" s="58">
        <v>273.60000000000002</v>
      </c>
      <c r="D33" s="6"/>
    </row>
    <row r="34" spans="1:4" ht="15.75" x14ac:dyDescent="0.25">
      <c r="A34" s="88"/>
      <c r="B34" s="15" t="s">
        <v>100</v>
      </c>
      <c r="C34" s="47">
        <v>41.491</v>
      </c>
      <c r="D34" s="6"/>
    </row>
    <row r="35" spans="1:4" ht="31.5" x14ac:dyDescent="0.25">
      <c r="A35" s="10" t="s">
        <v>63</v>
      </c>
      <c r="B35" s="7" t="s">
        <v>62</v>
      </c>
      <c r="C35" s="36"/>
      <c r="D35" s="6"/>
    </row>
    <row r="36" spans="1:4" ht="15.75" x14ac:dyDescent="0.25">
      <c r="A36" s="87"/>
      <c r="B36" s="15" t="s">
        <v>93</v>
      </c>
      <c r="C36" s="54">
        <v>0</v>
      </c>
      <c r="D36" s="6"/>
    </row>
    <row r="37" spans="1:4" ht="15.75" x14ac:dyDescent="0.25">
      <c r="A37" s="88"/>
      <c r="B37" s="15" t="s">
        <v>100</v>
      </c>
      <c r="C37" s="46">
        <v>0</v>
      </c>
      <c r="D37" s="6"/>
    </row>
    <row r="38" spans="1:4" ht="18.75" customHeight="1" x14ac:dyDescent="0.25">
      <c r="A38" s="98" t="s">
        <v>162</v>
      </c>
      <c r="B38" s="99"/>
      <c r="C38" s="99"/>
      <c r="D38" s="100"/>
    </row>
    <row r="39" spans="1:4" ht="31.5" x14ac:dyDescent="0.25">
      <c r="A39" s="3">
        <v>3</v>
      </c>
      <c r="B39" s="4" t="s">
        <v>61</v>
      </c>
      <c r="C39" s="51" t="s">
        <v>171</v>
      </c>
      <c r="D39" s="3" t="s">
        <v>4</v>
      </c>
    </row>
    <row r="40" spans="1:4" ht="15.75" x14ac:dyDescent="0.25">
      <c r="A40" s="87"/>
      <c r="B40" s="15" t="s">
        <v>101</v>
      </c>
      <c r="C40" s="45" t="s">
        <v>242</v>
      </c>
      <c r="D40" s="6"/>
    </row>
    <row r="41" spans="1:4" ht="15.75" x14ac:dyDescent="0.25">
      <c r="A41" s="94"/>
      <c r="B41" s="15" t="s">
        <v>102</v>
      </c>
      <c r="C41" s="46" t="s">
        <v>240</v>
      </c>
      <c r="D41" s="6"/>
    </row>
    <row r="42" spans="1:4" ht="31.5" x14ac:dyDescent="0.25">
      <c r="A42" s="94"/>
      <c r="B42" s="15" t="s">
        <v>103</v>
      </c>
      <c r="C42" s="46" t="s">
        <v>241</v>
      </c>
      <c r="D42" s="6"/>
    </row>
    <row r="43" spans="1:4" ht="15.75" x14ac:dyDescent="0.25">
      <c r="A43" s="94"/>
      <c r="B43" s="15" t="s">
        <v>104</v>
      </c>
      <c r="C43" s="48" t="s">
        <v>243</v>
      </c>
      <c r="D43" s="6"/>
    </row>
    <row r="44" spans="1:4" ht="15.75" x14ac:dyDescent="0.25">
      <c r="A44" s="88"/>
      <c r="B44" s="15" t="s">
        <v>105</v>
      </c>
      <c r="C44" s="48" t="s">
        <v>244</v>
      </c>
      <c r="D44" s="6"/>
    </row>
    <row r="45" spans="1:4" ht="31.5" customHeight="1" x14ac:dyDescent="0.25">
      <c r="A45" s="110" t="s">
        <v>148</v>
      </c>
      <c r="B45" s="111"/>
      <c r="C45" s="111"/>
      <c r="D45" s="112"/>
    </row>
    <row r="46" spans="1:4" ht="31.5" x14ac:dyDescent="0.25">
      <c r="A46" s="3">
        <v>4</v>
      </c>
      <c r="B46" s="7" t="s">
        <v>60</v>
      </c>
      <c r="C46" s="37"/>
      <c r="D46" s="3" t="s">
        <v>4</v>
      </c>
    </row>
    <row r="47" spans="1:4" ht="15.75" customHeight="1" x14ac:dyDescent="0.25">
      <c r="A47" s="104"/>
      <c r="B47" s="70" t="s">
        <v>106</v>
      </c>
      <c r="C47" s="45" t="s">
        <v>259</v>
      </c>
      <c r="D47" s="40"/>
    </row>
    <row r="48" spans="1:4" ht="15.75" customHeight="1" x14ac:dyDescent="0.25">
      <c r="A48" s="105"/>
      <c r="B48" s="70" t="s">
        <v>107</v>
      </c>
      <c r="C48" s="46" t="s">
        <v>112</v>
      </c>
      <c r="D48" s="40"/>
    </row>
    <row r="49" spans="1:4" ht="15.75" customHeight="1" x14ac:dyDescent="0.25">
      <c r="A49" s="105"/>
      <c r="B49" s="70" t="s">
        <v>108</v>
      </c>
      <c r="C49" s="46">
        <v>0</v>
      </c>
      <c r="D49" s="40"/>
    </row>
    <row r="50" spans="1:4" ht="31.5" x14ac:dyDescent="0.25">
      <c r="A50" s="106"/>
      <c r="B50" s="70" t="s">
        <v>109</v>
      </c>
      <c r="C50" s="46" t="s">
        <v>259</v>
      </c>
      <c r="D50" s="40"/>
    </row>
    <row r="51" spans="1:4" ht="18.75" customHeight="1" x14ac:dyDescent="0.25">
      <c r="A51" s="98" t="s">
        <v>150</v>
      </c>
      <c r="B51" s="99"/>
      <c r="C51" s="99"/>
      <c r="D51" s="100"/>
    </row>
    <row r="52" spans="1:4" ht="31.5" customHeight="1" x14ac:dyDescent="0.25">
      <c r="A52" s="89">
        <v>5</v>
      </c>
      <c r="B52" s="90" t="s">
        <v>58</v>
      </c>
      <c r="C52" s="134">
        <v>2.2200000000000002</v>
      </c>
      <c r="D52" s="87" t="s">
        <v>57</v>
      </c>
    </row>
    <row r="53" spans="1:4" x14ac:dyDescent="0.25">
      <c r="A53" s="89"/>
      <c r="B53" s="90"/>
      <c r="C53" s="135"/>
      <c r="D53" s="88"/>
    </row>
    <row r="54" spans="1:4" ht="18" customHeight="1" x14ac:dyDescent="0.25">
      <c r="A54" s="98" t="s">
        <v>154</v>
      </c>
      <c r="B54" s="99"/>
      <c r="C54" s="99"/>
      <c r="D54" s="100"/>
    </row>
    <row r="55" spans="1:4" ht="29.25" customHeight="1" x14ac:dyDescent="0.25">
      <c r="A55" s="3">
        <v>6</v>
      </c>
      <c r="B55" s="4" t="s">
        <v>56</v>
      </c>
      <c r="C55" s="3"/>
      <c r="D55" s="3" t="s">
        <v>4</v>
      </c>
    </row>
    <row r="56" spans="1:4" ht="15.75" x14ac:dyDescent="0.25">
      <c r="A56" s="87"/>
      <c r="B56" s="5" t="s">
        <v>55</v>
      </c>
      <c r="C56" s="54">
        <f>C57+C64+C66+C69+C80+C81</f>
        <v>27596</v>
      </c>
      <c r="D56" s="6"/>
    </row>
    <row r="57" spans="1:4" ht="83.25" customHeight="1" x14ac:dyDescent="0.25">
      <c r="A57" s="94"/>
      <c r="B57" s="2" t="s">
        <v>54</v>
      </c>
      <c r="C57" s="67">
        <v>0</v>
      </c>
      <c r="D57" s="6"/>
    </row>
    <row r="58" spans="1:4" ht="15.75" customHeight="1" x14ac:dyDescent="0.25">
      <c r="A58" s="94"/>
      <c r="B58" s="2" t="s">
        <v>53</v>
      </c>
      <c r="C58" s="51"/>
      <c r="D58" s="3"/>
    </row>
    <row r="59" spans="1:4" ht="15.75" customHeight="1" x14ac:dyDescent="0.25">
      <c r="A59" s="94"/>
      <c r="B59" s="5" t="s">
        <v>143</v>
      </c>
      <c r="C59" s="51"/>
      <c r="D59" s="6"/>
    </row>
    <row r="60" spans="1:4" ht="15.75" customHeight="1" x14ac:dyDescent="0.25">
      <c r="A60" s="94"/>
      <c r="B60" s="5" t="s">
        <v>52</v>
      </c>
      <c r="C60" s="51"/>
      <c r="D60" s="6"/>
    </row>
    <row r="61" spans="1:4" ht="15.75" customHeight="1" x14ac:dyDescent="0.25">
      <c r="A61" s="94"/>
      <c r="B61" s="5" t="s">
        <v>51</v>
      </c>
      <c r="C61" s="51"/>
      <c r="D61" s="6"/>
    </row>
    <row r="62" spans="1:4" ht="45.75" customHeight="1" x14ac:dyDescent="0.25">
      <c r="A62" s="94"/>
      <c r="B62" s="5" t="s">
        <v>125</v>
      </c>
      <c r="C62" s="51"/>
      <c r="D62" s="6"/>
    </row>
    <row r="63" spans="1:4" ht="29.25" customHeight="1" x14ac:dyDescent="0.25">
      <c r="A63" s="94"/>
      <c r="B63" s="5" t="s">
        <v>138</v>
      </c>
      <c r="C63" s="51"/>
      <c r="D63" s="6"/>
    </row>
    <row r="64" spans="1:4" ht="60.75" customHeight="1" x14ac:dyDescent="0.25">
      <c r="A64" s="94"/>
      <c r="B64" s="2" t="s">
        <v>50</v>
      </c>
      <c r="C64" s="67">
        <v>1440</v>
      </c>
      <c r="D64" s="6"/>
    </row>
    <row r="65" spans="1:4" ht="31.5" x14ac:dyDescent="0.25">
      <c r="A65" s="94"/>
      <c r="B65" s="4" t="s">
        <v>49</v>
      </c>
      <c r="C65" s="51">
        <v>1440</v>
      </c>
      <c r="D65" s="6"/>
    </row>
    <row r="66" spans="1:4" ht="67.5" customHeight="1" x14ac:dyDescent="0.25">
      <c r="A66" s="94"/>
      <c r="B66" s="5" t="s">
        <v>142</v>
      </c>
      <c r="C66" s="68">
        <v>33</v>
      </c>
      <c r="D66" s="5"/>
    </row>
    <row r="67" spans="1:4" ht="15.75" x14ac:dyDescent="0.25">
      <c r="A67" s="94"/>
      <c r="B67" s="8" t="s">
        <v>48</v>
      </c>
      <c r="C67" s="51"/>
      <c r="D67" s="5"/>
    </row>
    <row r="68" spans="1:4" ht="66.75" customHeight="1" x14ac:dyDescent="0.25">
      <c r="A68" s="94"/>
      <c r="B68" s="5" t="s">
        <v>47</v>
      </c>
      <c r="C68" s="51">
        <v>33</v>
      </c>
      <c r="D68" s="5"/>
    </row>
    <row r="69" spans="1:4" ht="47.25" customHeight="1" x14ac:dyDescent="0.25">
      <c r="A69" s="94"/>
      <c r="B69" s="5" t="s">
        <v>46</v>
      </c>
      <c r="C69" s="69">
        <f>C71+C72+C73</f>
        <v>26123</v>
      </c>
      <c r="D69" s="5"/>
    </row>
    <row r="70" spans="1:4" ht="15.75" x14ac:dyDescent="0.25">
      <c r="A70" s="94"/>
      <c r="B70" s="7" t="s">
        <v>45</v>
      </c>
      <c r="C70" s="54">
        <v>26123</v>
      </c>
      <c r="D70" s="7"/>
    </row>
    <row r="71" spans="1:4" ht="18" customHeight="1" x14ac:dyDescent="0.25">
      <c r="A71" s="94"/>
      <c r="B71" s="5" t="s">
        <v>44</v>
      </c>
      <c r="C71" s="54">
        <v>7910</v>
      </c>
      <c r="D71" s="5"/>
    </row>
    <row r="72" spans="1:4" ht="18" customHeight="1" x14ac:dyDescent="0.25">
      <c r="A72" s="94"/>
      <c r="B72" s="5" t="s">
        <v>43</v>
      </c>
      <c r="C72" s="54">
        <v>14350</v>
      </c>
      <c r="D72" s="5"/>
    </row>
    <row r="73" spans="1:4" ht="65.25" customHeight="1" x14ac:dyDescent="0.25">
      <c r="A73" s="94"/>
      <c r="B73" s="5" t="s">
        <v>139</v>
      </c>
      <c r="C73" s="54">
        <v>3863</v>
      </c>
      <c r="D73" s="5"/>
    </row>
    <row r="74" spans="1:4" ht="43.5" customHeight="1" x14ac:dyDescent="0.25">
      <c r="A74" s="94"/>
      <c r="B74" s="5" t="s">
        <v>127</v>
      </c>
      <c r="C74" s="35"/>
      <c r="D74" s="5"/>
    </row>
    <row r="75" spans="1:4" ht="15.75" x14ac:dyDescent="0.25">
      <c r="A75" s="94"/>
      <c r="B75" s="7" t="s">
        <v>42</v>
      </c>
      <c r="C75" s="16"/>
      <c r="D75" s="7"/>
    </row>
    <row r="76" spans="1:4" ht="27" customHeight="1" x14ac:dyDescent="0.25">
      <c r="A76" s="94"/>
      <c r="B76" s="7" t="s">
        <v>41</v>
      </c>
      <c r="C76" s="16"/>
      <c r="D76" s="7"/>
    </row>
    <row r="77" spans="1:4" ht="17.25" customHeight="1" x14ac:dyDescent="0.25">
      <c r="A77" s="94"/>
      <c r="B77" s="7" t="s">
        <v>40</v>
      </c>
      <c r="C77" s="16"/>
      <c r="D77" s="7"/>
    </row>
    <row r="78" spans="1:4" ht="30" customHeight="1" x14ac:dyDescent="0.25">
      <c r="A78" s="94"/>
      <c r="B78" s="7" t="s">
        <v>39</v>
      </c>
      <c r="C78" s="16"/>
      <c r="D78" s="7"/>
    </row>
    <row r="79" spans="1:4" ht="80.25" customHeight="1" x14ac:dyDescent="0.25">
      <c r="A79" s="94"/>
      <c r="B79" s="7" t="s">
        <v>38</v>
      </c>
      <c r="C79" s="16"/>
      <c r="D79" s="7"/>
    </row>
    <row r="80" spans="1:4" ht="63" customHeight="1" x14ac:dyDescent="0.25">
      <c r="A80" s="94"/>
      <c r="B80" s="5" t="s">
        <v>37</v>
      </c>
      <c r="C80" s="67">
        <v>0</v>
      </c>
      <c r="D80" s="5"/>
    </row>
    <row r="81" spans="1:4" ht="63" customHeight="1" x14ac:dyDescent="0.25">
      <c r="A81" s="88"/>
      <c r="B81" s="5" t="s">
        <v>36</v>
      </c>
      <c r="C81" s="67">
        <v>0</v>
      </c>
      <c r="D81" s="5"/>
    </row>
    <row r="82" spans="1:4" ht="80.25" customHeight="1" x14ac:dyDescent="0.25">
      <c r="A82" s="98" t="s">
        <v>169</v>
      </c>
      <c r="B82" s="99"/>
      <c r="C82" s="99"/>
      <c r="D82" s="100"/>
    </row>
    <row r="83" spans="1:4" ht="32.25" customHeight="1" x14ac:dyDescent="0.25">
      <c r="A83" s="3">
        <v>7</v>
      </c>
      <c r="B83" s="7" t="s">
        <v>35</v>
      </c>
      <c r="C83" s="3"/>
      <c r="D83" s="3" t="s">
        <v>4</v>
      </c>
    </row>
    <row r="84" spans="1:4" ht="29.25" customHeight="1" x14ac:dyDescent="0.25">
      <c r="A84" s="87"/>
      <c r="B84" s="5" t="s">
        <v>129</v>
      </c>
      <c r="C84" s="49" t="s">
        <v>59</v>
      </c>
      <c r="D84" s="5"/>
    </row>
    <row r="85" spans="1:4" ht="29.25" customHeight="1" x14ac:dyDescent="0.25">
      <c r="A85" s="94"/>
      <c r="B85" s="5" t="s">
        <v>130</v>
      </c>
      <c r="C85" s="49" t="s">
        <v>59</v>
      </c>
      <c r="D85" s="5"/>
    </row>
    <row r="86" spans="1:4" ht="29.25" customHeight="1" x14ac:dyDescent="0.25">
      <c r="A86" s="94"/>
      <c r="B86" s="5" t="s">
        <v>131</v>
      </c>
      <c r="C86" s="49" t="s">
        <v>228</v>
      </c>
      <c r="D86" s="5"/>
    </row>
    <row r="87" spans="1:4" ht="29.25" customHeight="1" x14ac:dyDescent="0.25">
      <c r="A87" s="88"/>
      <c r="B87" s="5" t="s">
        <v>132</v>
      </c>
      <c r="C87" s="49" t="s">
        <v>229</v>
      </c>
      <c r="D87" s="5"/>
    </row>
    <row r="88" spans="1:4" ht="33" customHeight="1" x14ac:dyDescent="0.25">
      <c r="A88" s="98" t="s">
        <v>155</v>
      </c>
      <c r="B88" s="99"/>
      <c r="C88" s="99"/>
      <c r="D88" s="100"/>
    </row>
    <row r="89" spans="1:4" ht="31.5" customHeight="1" x14ac:dyDescent="0.25">
      <c r="A89" s="3">
        <v>8</v>
      </c>
      <c r="B89" s="7" t="s">
        <v>163</v>
      </c>
      <c r="C89" s="51" t="s">
        <v>59</v>
      </c>
      <c r="D89" s="3" t="s">
        <v>4</v>
      </c>
    </row>
    <row r="90" spans="1:4" ht="18" customHeight="1" x14ac:dyDescent="0.25">
      <c r="A90" s="107"/>
      <c r="B90" s="5" t="s">
        <v>30</v>
      </c>
      <c r="C90" s="51" t="s">
        <v>59</v>
      </c>
      <c r="D90" s="17"/>
    </row>
    <row r="91" spans="1:4" ht="18" customHeight="1" x14ac:dyDescent="0.25">
      <c r="A91" s="108"/>
      <c r="B91" s="5" t="s">
        <v>29</v>
      </c>
      <c r="C91" s="51" t="s">
        <v>59</v>
      </c>
      <c r="D91" s="17"/>
    </row>
    <row r="92" spans="1:4" ht="18" customHeight="1" x14ac:dyDescent="0.25">
      <c r="A92" s="108"/>
      <c r="B92" s="5" t="s">
        <v>28</v>
      </c>
      <c r="C92" s="51" t="s">
        <v>59</v>
      </c>
      <c r="D92" s="17"/>
    </row>
    <row r="93" spans="1:4" ht="18" customHeight="1" x14ac:dyDescent="0.25">
      <c r="A93" s="108"/>
      <c r="B93" s="5" t="s">
        <v>27</v>
      </c>
      <c r="C93" s="51" t="s">
        <v>59</v>
      </c>
      <c r="D93" s="17"/>
    </row>
    <row r="94" spans="1:4" ht="33" customHeight="1" x14ac:dyDescent="0.25">
      <c r="A94" s="109"/>
      <c r="B94" s="5" t="s">
        <v>200</v>
      </c>
      <c r="C94" s="51" t="s">
        <v>59</v>
      </c>
      <c r="D94" s="17"/>
    </row>
    <row r="95" spans="1:4" ht="18" customHeight="1" x14ac:dyDescent="0.25">
      <c r="A95" s="98" t="s">
        <v>156</v>
      </c>
      <c r="B95" s="99"/>
      <c r="C95" s="99"/>
      <c r="D95" s="100"/>
    </row>
    <row r="96" spans="1:4" ht="45.75" customHeight="1" x14ac:dyDescent="0.25">
      <c r="A96" s="3">
        <v>9</v>
      </c>
      <c r="B96" s="7" t="s">
        <v>25</v>
      </c>
      <c r="C96" s="3" t="s">
        <v>59</v>
      </c>
      <c r="D96" s="3" t="s">
        <v>4</v>
      </c>
    </row>
    <row r="97" spans="1:4" ht="30" customHeight="1" x14ac:dyDescent="0.25">
      <c r="A97" s="82" t="s">
        <v>157</v>
      </c>
      <c r="B97" s="83"/>
      <c r="C97" s="83"/>
      <c r="D97" s="84"/>
    </row>
    <row r="98" spans="1:4" ht="21.75" customHeight="1" x14ac:dyDescent="0.25">
      <c r="A98" s="3">
        <v>10</v>
      </c>
      <c r="B98" s="7" t="s">
        <v>24</v>
      </c>
      <c r="C98" s="6"/>
      <c r="D98" s="3" t="s">
        <v>4</v>
      </c>
    </row>
    <row r="99" spans="1:4" ht="30.75" customHeight="1" x14ac:dyDescent="0.25">
      <c r="A99" s="107"/>
      <c r="B99" s="5" t="s">
        <v>23</v>
      </c>
      <c r="C99" s="3" t="s">
        <v>59</v>
      </c>
      <c r="D99" s="18"/>
    </row>
    <row r="100" spans="1:4" ht="30.75" customHeight="1" x14ac:dyDescent="0.25">
      <c r="A100" s="108"/>
      <c r="B100" s="5" t="s">
        <v>22</v>
      </c>
      <c r="C100" s="3" t="s">
        <v>59</v>
      </c>
      <c r="D100" s="3" t="s">
        <v>4</v>
      </c>
    </row>
    <row r="101" spans="1:4" ht="30.75" customHeight="1" x14ac:dyDescent="0.25">
      <c r="A101" s="108"/>
      <c r="B101" s="5" t="s">
        <v>21</v>
      </c>
      <c r="C101" s="3" t="s">
        <v>59</v>
      </c>
      <c r="D101" s="3" t="s">
        <v>4</v>
      </c>
    </row>
    <row r="102" spans="1:4" ht="45.75" customHeight="1" x14ac:dyDescent="0.25">
      <c r="A102" s="108"/>
      <c r="B102" s="5" t="s">
        <v>20</v>
      </c>
      <c r="C102" s="81" t="s">
        <v>59</v>
      </c>
      <c r="D102" s="3" t="s">
        <v>18</v>
      </c>
    </row>
    <row r="103" spans="1:4" ht="60.75" customHeight="1" x14ac:dyDescent="0.25">
      <c r="A103" s="108"/>
      <c r="B103" s="5" t="s">
        <v>19</v>
      </c>
      <c r="C103" s="81" t="s">
        <v>59</v>
      </c>
      <c r="D103" s="3" t="s">
        <v>18</v>
      </c>
    </row>
    <row r="104" spans="1:4" ht="48.75" customHeight="1" x14ac:dyDescent="0.25">
      <c r="A104" s="109"/>
      <c r="B104" s="5" t="s">
        <v>17</v>
      </c>
      <c r="C104" s="3" t="s">
        <v>59</v>
      </c>
      <c r="D104" s="3" t="s">
        <v>14</v>
      </c>
    </row>
    <row r="105" spans="1:4" ht="96.75" customHeight="1" x14ac:dyDescent="0.25">
      <c r="A105" s="113" t="s">
        <v>322</v>
      </c>
      <c r="B105" s="114"/>
      <c r="C105" s="114"/>
      <c r="D105" s="115"/>
    </row>
    <row r="106" spans="1:4" ht="33.75" customHeight="1" x14ac:dyDescent="0.25">
      <c r="A106" s="3">
        <v>11</v>
      </c>
      <c r="B106" s="7" t="s">
        <v>16</v>
      </c>
      <c r="C106" s="3"/>
      <c r="D106" s="3" t="s">
        <v>14</v>
      </c>
    </row>
    <row r="107" spans="1:4" ht="18" customHeight="1" x14ac:dyDescent="0.25">
      <c r="A107" s="107"/>
      <c r="B107" s="5" t="s">
        <v>13</v>
      </c>
      <c r="C107" s="51" t="s">
        <v>59</v>
      </c>
      <c r="D107" s="17"/>
    </row>
    <row r="108" spans="1:4" ht="31.5" customHeight="1" x14ac:dyDescent="0.25">
      <c r="A108" s="108"/>
      <c r="B108" s="5" t="s">
        <v>12</v>
      </c>
      <c r="C108" s="51" t="s">
        <v>59</v>
      </c>
      <c r="D108" s="17"/>
    </row>
    <row r="109" spans="1:4" ht="30" customHeight="1" x14ac:dyDescent="0.25">
      <c r="A109" s="108"/>
      <c r="B109" s="5" t="s">
        <v>11</v>
      </c>
      <c r="C109" s="51" t="s">
        <v>59</v>
      </c>
      <c r="D109" s="17"/>
    </row>
    <row r="110" spans="1:4" ht="30" customHeight="1" x14ac:dyDescent="0.25">
      <c r="A110" s="108"/>
      <c r="B110" s="5" t="s">
        <v>159</v>
      </c>
      <c r="C110" s="51" t="s">
        <v>59</v>
      </c>
      <c r="D110" s="3" t="s">
        <v>4</v>
      </c>
    </row>
    <row r="111" spans="1:4" ht="18" customHeight="1" x14ac:dyDescent="0.25">
      <c r="A111" s="109"/>
      <c r="B111" s="5" t="s">
        <v>10</v>
      </c>
      <c r="C111" s="51" t="s">
        <v>59</v>
      </c>
      <c r="D111" s="17"/>
    </row>
    <row r="112" spans="1:4" ht="63" customHeight="1" x14ac:dyDescent="0.25">
      <c r="A112" s="3">
        <v>12</v>
      </c>
      <c r="B112" s="7" t="s">
        <v>9</v>
      </c>
      <c r="C112" s="65" t="s">
        <v>276</v>
      </c>
      <c r="D112" s="17"/>
    </row>
    <row r="113" spans="1:4" ht="32.25" customHeight="1" x14ac:dyDescent="0.25">
      <c r="A113" s="82" t="s">
        <v>275</v>
      </c>
      <c r="B113" s="83"/>
      <c r="C113" s="83"/>
      <c r="D113" s="84"/>
    </row>
    <row r="114" spans="1:4" ht="31.5" x14ac:dyDescent="0.25">
      <c r="A114" s="3">
        <v>13</v>
      </c>
      <c r="B114" s="4" t="s">
        <v>165</v>
      </c>
      <c r="C114" s="51">
        <v>6</v>
      </c>
      <c r="D114" s="3" t="s">
        <v>4</v>
      </c>
    </row>
    <row r="115" spans="1:4" ht="30.75" customHeight="1" x14ac:dyDescent="0.25">
      <c r="A115" s="113" t="s">
        <v>304</v>
      </c>
      <c r="B115" s="114"/>
      <c r="C115" s="114"/>
      <c r="D115" s="115"/>
    </row>
    <row r="116" spans="1:4" ht="62.25" customHeight="1" x14ac:dyDescent="0.25">
      <c r="A116" s="3">
        <v>14</v>
      </c>
      <c r="B116" s="4" t="s">
        <v>7</v>
      </c>
      <c r="C116" s="51">
        <v>62428.59</v>
      </c>
      <c r="D116" s="3" t="s">
        <v>4</v>
      </c>
    </row>
    <row r="117" spans="1:4" ht="33" customHeight="1" x14ac:dyDescent="0.25">
      <c r="A117" s="113" t="s">
        <v>305</v>
      </c>
      <c r="B117" s="114"/>
      <c r="C117" s="114"/>
      <c r="D117" s="115"/>
    </row>
    <row r="118" spans="1:4" ht="31.5" x14ac:dyDescent="0.25">
      <c r="A118" s="3">
        <v>15</v>
      </c>
      <c r="B118" s="4" t="s">
        <v>6</v>
      </c>
      <c r="C118" s="75">
        <v>2439117</v>
      </c>
      <c r="D118" s="3" t="s">
        <v>4</v>
      </c>
    </row>
    <row r="119" spans="1:4" ht="18.75" customHeight="1" x14ac:dyDescent="0.25">
      <c r="A119" s="82" t="s">
        <v>307</v>
      </c>
      <c r="B119" s="83"/>
      <c r="C119" s="83"/>
      <c r="D119" s="84"/>
    </row>
    <row r="120" spans="1:4" ht="17.25" customHeight="1" x14ac:dyDescent="0.25">
      <c r="A120" s="3">
        <v>16</v>
      </c>
      <c r="B120" s="4" t="s">
        <v>5</v>
      </c>
      <c r="C120" s="51">
        <v>22.9</v>
      </c>
      <c r="D120" s="3" t="s">
        <v>4</v>
      </c>
    </row>
    <row r="121" spans="1:4" ht="17.25" customHeight="1" x14ac:dyDescent="0.25">
      <c r="A121" s="82" t="s">
        <v>308</v>
      </c>
      <c r="B121" s="83"/>
      <c r="C121" s="83"/>
      <c r="D121" s="84"/>
    </row>
    <row r="122" spans="1:4" ht="238.5" customHeight="1" x14ac:dyDescent="0.25">
      <c r="A122" s="3">
        <v>17</v>
      </c>
      <c r="B122" s="4" t="s">
        <v>3</v>
      </c>
      <c r="C122" s="3" t="s">
        <v>59</v>
      </c>
      <c r="D122" s="3" t="s">
        <v>2</v>
      </c>
    </row>
    <row r="123" spans="1:4" ht="30" customHeight="1" x14ac:dyDescent="0.25">
      <c r="A123" s="82" t="s">
        <v>161</v>
      </c>
      <c r="B123" s="83"/>
      <c r="C123" s="83"/>
      <c r="D123" s="84"/>
    </row>
    <row r="124" spans="1:4" ht="110.25" customHeight="1" x14ac:dyDescent="0.25">
      <c r="A124" s="3">
        <v>18</v>
      </c>
      <c r="B124" s="4" t="s">
        <v>1</v>
      </c>
      <c r="C124" s="3" t="s">
        <v>59</v>
      </c>
      <c r="D124" s="3" t="s">
        <v>0</v>
      </c>
    </row>
    <row r="125" spans="1:4" ht="15.75" x14ac:dyDescent="0.25">
      <c r="A125" s="1"/>
    </row>
  </sheetData>
  <mergeCells count="36">
    <mergeCell ref="A123:D123"/>
    <mergeCell ref="A95:D95"/>
    <mergeCell ref="A97:D97"/>
    <mergeCell ref="A99:A104"/>
    <mergeCell ref="A105:D105"/>
    <mergeCell ref="A107:A111"/>
    <mergeCell ref="A113:D113"/>
    <mergeCell ref="A115:D115"/>
    <mergeCell ref="A117:D117"/>
    <mergeCell ref="A119:D119"/>
    <mergeCell ref="A121:D121"/>
    <mergeCell ref="A90:A94"/>
    <mergeCell ref="A45:D45"/>
    <mergeCell ref="A47:A50"/>
    <mergeCell ref="A51:D51"/>
    <mergeCell ref="A52:A53"/>
    <mergeCell ref="B52:B53"/>
    <mergeCell ref="C52:C53"/>
    <mergeCell ref="D52:D53"/>
    <mergeCell ref="A54:D54"/>
    <mergeCell ref="A56:A81"/>
    <mergeCell ref="A82:D82"/>
    <mergeCell ref="A84:A87"/>
    <mergeCell ref="A88:D88"/>
    <mergeCell ref="A40:A44"/>
    <mergeCell ref="A1:D1"/>
    <mergeCell ref="A2:D2"/>
    <mergeCell ref="A3:D3"/>
    <mergeCell ref="A11:A14"/>
    <mergeCell ref="A16:A19"/>
    <mergeCell ref="A20:D20"/>
    <mergeCell ref="A22:A24"/>
    <mergeCell ref="A26:A31"/>
    <mergeCell ref="A33:A34"/>
    <mergeCell ref="A36:A37"/>
    <mergeCell ref="A38:D38"/>
  </mergeCells>
  <pageMargins left="0.70866141732283472" right="0.31496062992125984" top="0.35433070866141736" bottom="0.35433070866141736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9A0D9-C8FA-4723-8DA4-1871EE4249D1}">
  <dimension ref="A1:D125"/>
  <sheetViews>
    <sheetView topLeftCell="A124" zoomScaleNormal="100" workbookViewId="0">
      <selection activeCell="G122" sqref="G122"/>
    </sheetView>
  </sheetViews>
  <sheetFormatPr defaultRowHeight="15" x14ac:dyDescent="0.25"/>
  <cols>
    <col min="1" max="1" width="6.42578125" style="13" customWidth="1"/>
    <col min="2" max="2" width="39.140625" style="13" customWidth="1"/>
    <col min="3" max="3" width="29.7109375" style="14" customWidth="1"/>
    <col min="4" max="4" width="16.5703125" style="13" customWidth="1"/>
  </cols>
  <sheetData>
    <row r="1" spans="1:4" ht="18.75" x14ac:dyDescent="0.25">
      <c r="A1" s="85" t="s">
        <v>88</v>
      </c>
      <c r="B1" s="85"/>
      <c r="C1" s="85"/>
      <c r="D1" s="85"/>
    </row>
    <row r="2" spans="1:4" ht="18.75" x14ac:dyDescent="0.25">
      <c r="A2" s="133" t="s">
        <v>230</v>
      </c>
      <c r="B2" s="133"/>
      <c r="C2" s="133"/>
      <c r="D2" s="133"/>
    </row>
    <row r="3" spans="1:4" ht="15.75" x14ac:dyDescent="0.25">
      <c r="A3" s="86" t="s">
        <v>86</v>
      </c>
      <c r="B3" s="86"/>
      <c r="C3" s="86"/>
      <c r="D3" s="86"/>
    </row>
    <row r="4" spans="1:4" ht="11.25" customHeight="1" x14ac:dyDescent="0.25">
      <c r="A4" s="12"/>
    </row>
    <row r="5" spans="1:4" ht="32.25" customHeight="1" x14ac:dyDescent="0.25">
      <c r="A5" s="3" t="s">
        <v>85</v>
      </c>
      <c r="B5" s="6" t="s">
        <v>84</v>
      </c>
      <c r="C5" s="6" t="s">
        <v>83</v>
      </c>
      <c r="D5" s="6" t="s">
        <v>82</v>
      </c>
    </row>
    <row r="6" spans="1:4" ht="15.75" x14ac:dyDescent="0.25">
      <c r="A6" s="3">
        <v>1</v>
      </c>
      <c r="B6" s="6" t="s">
        <v>81</v>
      </c>
      <c r="C6" s="3"/>
      <c r="D6" s="3" t="s">
        <v>79</v>
      </c>
    </row>
    <row r="7" spans="1:4" ht="15.75" x14ac:dyDescent="0.25">
      <c r="A7" s="10" t="s">
        <v>78</v>
      </c>
      <c r="B7" s="6" t="s">
        <v>77</v>
      </c>
      <c r="C7" s="51" t="s">
        <v>231</v>
      </c>
      <c r="D7" s="6"/>
    </row>
    <row r="8" spans="1:4" ht="19.5" customHeight="1" x14ac:dyDescent="0.25">
      <c r="A8" s="10" t="s">
        <v>75</v>
      </c>
      <c r="B8" s="6" t="s">
        <v>74</v>
      </c>
      <c r="C8" s="51">
        <v>64</v>
      </c>
      <c r="D8" s="6"/>
    </row>
    <row r="9" spans="1:4" ht="15.75" x14ac:dyDescent="0.25">
      <c r="A9" s="10" t="s">
        <v>73</v>
      </c>
      <c r="B9" s="6" t="s">
        <v>72</v>
      </c>
      <c r="C9" s="51">
        <v>4</v>
      </c>
      <c r="D9" s="6"/>
    </row>
    <row r="10" spans="1:4" ht="48" customHeight="1" x14ac:dyDescent="0.25">
      <c r="A10" s="10" t="s">
        <v>71</v>
      </c>
      <c r="B10" s="6" t="s">
        <v>144</v>
      </c>
      <c r="C10" s="52">
        <f>SUM(C11:C14)</f>
        <v>94037</v>
      </c>
      <c r="D10" s="6"/>
    </row>
    <row r="11" spans="1:4" ht="15.75" x14ac:dyDescent="0.25">
      <c r="A11" s="91"/>
      <c r="B11" s="15" t="s">
        <v>89</v>
      </c>
      <c r="C11" s="51">
        <v>28077</v>
      </c>
      <c r="D11" s="6"/>
    </row>
    <row r="12" spans="1:4" ht="15.75" x14ac:dyDescent="0.25">
      <c r="A12" s="92"/>
      <c r="B12" s="15" t="s">
        <v>90</v>
      </c>
      <c r="C12" s="51">
        <v>38439</v>
      </c>
      <c r="D12" s="6"/>
    </row>
    <row r="13" spans="1:4" ht="15.75" x14ac:dyDescent="0.25">
      <c r="A13" s="92"/>
      <c r="B13" s="15" t="s">
        <v>91</v>
      </c>
      <c r="C13" s="51">
        <v>4833</v>
      </c>
      <c r="D13" s="6"/>
    </row>
    <row r="14" spans="1:4" ht="15.75" x14ac:dyDescent="0.25">
      <c r="A14" s="93"/>
      <c r="B14" s="15" t="s">
        <v>92</v>
      </c>
      <c r="C14" s="51">
        <v>22688</v>
      </c>
      <c r="D14" s="6"/>
    </row>
    <row r="15" spans="1:4" ht="34.5" x14ac:dyDescent="0.25">
      <c r="A15" s="10" t="s">
        <v>70</v>
      </c>
      <c r="B15" s="6" t="s">
        <v>69</v>
      </c>
      <c r="C15" s="52">
        <f>SUM(C16:C19)</f>
        <v>7491.0400000000009</v>
      </c>
      <c r="D15" s="6"/>
    </row>
    <row r="16" spans="1:4" ht="15.75" x14ac:dyDescent="0.25">
      <c r="A16" s="91"/>
      <c r="B16" s="15" t="s">
        <v>89</v>
      </c>
      <c r="C16" s="51">
        <v>678.36</v>
      </c>
      <c r="D16" s="6"/>
    </row>
    <row r="17" spans="1:4" ht="15.75" x14ac:dyDescent="0.25">
      <c r="A17" s="92"/>
      <c r="B17" s="15" t="s">
        <v>90</v>
      </c>
      <c r="C17" s="51">
        <v>2990.96</v>
      </c>
      <c r="D17" s="6"/>
    </row>
    <row r="18" spans="1:4" ht="15.75" x14ac:dyDescent="0.25">
      <c r="A18" s="92"/>
      <c r="B18" s="15" t="s">
        <v>91</v>
      </c>
      <c r="C18" s="51">
        <v>705.44</v>
      </c>
      <c r="D18" s="6"/>
    </row>
    <row r="19" spans="1:4" ht="15.75" x14ac:dyDescent="0.25">
      <c r="A19" s="93"/>
      <c r="B19" s="15" t="s">
        <v>92</v>
      </c>
      <c r="C19" s="51">
        <v>3116.28</v>
      </c>
      <c r="D19" s="6"/>
    </row>
    <row r="20" spans="1:4" ht="18.75" customHeight="1" x14ac:dyDescent="0.25">
      <c r="A20" s="95" t="s">
        <v>153</v>
      </c>
      <c r="B20" s="96"/>
      <c r="C20" s="96"/>
      <c r="D20" s="97"/>
    </row>
    <row r="21" spans="1:4" ht="18.75" customHeight="1" x14ac:dyDescent="0.25">
      <c r="A21" s="3">
        <v>2</v>
      </c>
      <c r="B21" s="6" t="s">
        <v>68</v>
      </c>
      <c r="C21" s="3"/>
      <c r="D21" s="3" t="s">
        <v>4</v>
      </c>
    </row>
    <row r="22" spans="1:4" ht="15.75" customHeight="1" x14ac:dyDescent="0.25">
      <c r="A22" s="87"/>
      <c r="B22" s="15" t="s">
        <v>93</v>
      </c>
      <c r="C22" s="58">
        <v>70.7</v>
      </c>
      <c r="D22" s="6"/>
    </row>
    <row r="23" spans="1:4" ht="15.75" customHeight="1" x14ac:dyDescent="0.25">
      <c r="A23" s="94"/>
      <c r="B23" s="15" t="s">
        <v>170</v>
      </c>
      <c r="C23" s="47">
        <v>49.951999999999998</v>
      </c>
      <c r="D23" s="36"/>
    </row>
    <row r="24" spans="1:4" ht="15.75" customHeight="1" x14ac:dyDescent="0.25">
      <c r="A24" s="88"/>
      <c r="B24" s="15" t="s">
        <v>94</v>
      </c>
      <c r="C24" s="43">
        <f>C23/C22</f>
        <v>0.7065346534653465</v>
      </c>
      <c r="D24" s="44"/>
    </row>
    <row r="25" spans="1:4" ht="34.5" x14ac:dyDescent="0.25">
      <c r="A25" s="10" t="s">
        <v>67</v>
      </c>
      <c r="B25" s="4" t="s">
        <v>147</v>
      </c>
      <c r="C25" s="50">
        <f>SUM(C26:C31)</f>
        <v>49.951999999999998</v>
      </c>
      <c r="D25" s="6"/>
    </row>
    <row r="26" spans="1:4" ht="15.75" customHeight="1" x14ac:dyDescent="0.25">
      <c r="A26" s="87"/>
      <c r="B26" s="15" t="s">
        <v>95</v>
      </c>
      <c r="C26" s="47">
        <v>4.0000000000000001E-3</v>
      </c>
      <c r="D26" s="6"/>
    </row>
    <row r="27" spans="1:4" ht="15.75" customHeight="1" x14ac:dyDescent="0.25">
      <c r="A27" s="94"/>
      <c r="B27" s="15" t="s">
        <v>96</v>
      </c>
      <c r="C27" s="47">
        <v>30.875</v>
      </c>
      <c r="D27" s="6"/>
    </row>
    <row r="28" spans="1:4" ht="15.75" customHeight="1" x14ac:dyDescent="0.25">
      <c r="A28" s="94"/>
      <c r="B28" s="15" t="s">
        <v>97</v>
      </c>
      <c r="C28" s="47">
        <v>13.529</v>
      </c>
      <c r="D28" s="6"/>
    </row>
    <row r="29" spans="1:4" ht="15.75" customHeight="1" x14ac:dyDescent="0.25">
      <c r="A29" s="94"/>
      <c r="B29" s="15" t="s">
        <v>98</v>
      </c>
      <c r="C29" s="47">
        <v>5.5439999999999996</v>
      </c>
      <c r="D29" s="6"/>
    </row>
    <row r="30" spans="1:4" ht="15.75" customHeight="1" x14ac:dyDescent="0.25">
      <c r="A30" s="94"/>
      <c r="B30" s="15" t="s">
        <v>121</v>
      </c>
      <c r="C30" s="47">
        <v>0</v>
      </c>
      <c r="D30" s="6"/>
    </row>
    <row r="31" spans="1:4" ht="15.75" customHeight="1" x14ac:dyDescent="0.25">
      <c r="A31" s="88"/>
      <c r="B31" s="15" t="s">
        <v>99</v>
      </c>
      <c r="C31" s="47">
        <v>0</v>
      </c>
      <c r="D31" s="6"/>
    </row>
    <row r="32" spans="1:4" ht="34.5" customHeight="1" x14ac:dyDescent="0.25">
      <c r="A32" s="10" t="s">
        <v>65</v>
      </c>
      <c r="B32" s="4" t="s">
        <v>64</v>
      </c>
      <c r="C32" s="51"/>
      <c r="D32" s="6"/>
    </row>
    <row r="33" spans="1:4" ht="15.75" x14ac:dyDescent="0.25">
      <c r="A33" s="87"/>
      <c r="B33" s="15" t="s">
        <v>93</v>
      </c>
      <c r="C33" s="58">
        <v>67.099999999999994</v>
      </c>
      <c r="D33" s="6"/>
    </row>
    <row r="34" spans="1:4" ht="15.75" x14ac:dyDescent="0.25">
      <c r="A34" s="88"/>
      <c r="B34" s="15" t="s">
        <v>100</v>
      </c>
      <c r="C34" s="47">
        <v>49.951999999999998</v>
      </c>
      <c r="D34" s="6"/>
    </row>
    <row r="35" spans="1:4" ht="31.5" x14ac:dyDescent="0.25">
      <c r="A35" s="10" t="s">
        <v>63</v>
      </c>
      <c r="B35" s="7" t="s">
        <v>62</v>
      </c>
      <c r="C35" s="52"/>
      <c r="D35" s="6"/>
    </row>
    <row r="36" spans="1:4" ht="15.75" x14ac:dyDescent="0.25">
      <c r="A36" s="87"/>
      <c r="B36" s="15" t="s">
        <v>93</v>
      </c>
      <c r="C36" s="55">
        <v>0</v>
      </c>
      <c r="D36" s="6"/>
    </row>
    <row r="37" spans="1:4" ht="15.75" x14ac:dyDescent="0.25">
      <c r="A37" s="88"/>
      <c r="B37" s="15" t="s">
        <v>100</v>
      </c>
      <c r="C37" s="46">
        <v>0</v>
      </c>
      <c r="D37" s="6"/>
    </row>
    <row r="38" spans="1:4" ht="18.75" customHeight="1" x14ac:dyDescent="0.25">
      <c r="A38" s="98" t="s">
        <v>162</v>
      </c>
      <c r="B38" s="99"/>
      <c r="C38" s="99"/>
      <c r="D38" s="100"/>
    </row>
    <row r="39" spans="1:4" ht="31.5" x14ac:dyDescent="0.25">
      <c r="A39" s="3">
        <v>3</v>
      </c>
      <c r="B39" s="4" t="s">
        <v>61</v>
      </c>
      <c r="C39" s="51" t="s">
        <v>171</v>
      </c>
      <c r="D39" s="3" t="s">
        <v>4</v>
      </c>
    </row>
    <row r="40" spans="1:4" ht="15.75" x14ac:dyDescent="0.25">
      <c r="A40" s="87"/>
      <c r="B40" s="15" t="s">
        <v>101</v>
      </c>
      <c r="C40" s="45" t="s">
        <v>237</v>
      </c>
      <c r="D40" s="6"/>
    </row>
    <row r="41" spans="1:4" ht="15.75" x14ac:dyDescent="0.25">
      <c r="A41" s="94"/>
      <c r="B41" s="15" t="s">
        <v>102</v>
      </c>
      <c r="C41" s="46" t="s">
        <v>235</v>
      </c>
      <c r="D41" s="6"/>
    </row>
    <row r="42" spans="1:4" ht="31.5" x14ac:dyDescent="0.25">
      <c r="A42" s="94"/>
      <c r="B42" s="15" t="s">
        <v>103</v>
      </c>
      <c r="C42" s="46" t="s">
        <v>236</v>
      </c>
      <c r="D42" s="6"/>
    </row>
    <row r="43" spans="1:4" ht="15.75" x14ac:dyDescent="0.25">
      <c r="A43" s="94"/>
      <c r="B43" s="15" t="s">
        <v>104</v>
      </c>
      <c r="C43" s="48" t="s">
        <v>238</v>
      </c>
      <c r="D43" s="6"/>
    </row>
    <row r="44" spans="1:4" ht="15.75" x14ac:dyDescent="0.25">
      <c r="A44" s="88"/>
      <c r="B44" s="15" t="s">
        <v>105</v>
      </c>
      <c r="C44" s="48" t="s">
        <v>239</v>
      </c>
      <c r="D44" s="6"/>
    </row>
    <row r="45" spans="1:4" ht="29.25" customHeight="1" x14ac:dyDescent="0.25">
      <c r="A45" s="110" t="s">
        <v>148</v>
      </c>
      <c r="B45" s="111"/>
      <c r="C45" s="111"/>
      <c r="D45" s="112"/>
    </row>
    <row r="46" spans="1:4" ht="31.5" x14ac:dyDescent="0.25">
      <c r="A46" s="3">
        <v>4</v>
      </c>
      <c r="B46" s="7" t="s">
        <v>60</v>
      </c>
      <c r="C46" s="37"/>
      <c r="D46" s="3" t="s">
        <v>4</v>
      </c>
    </row>
    <row r="47" spans="1:4" ht="15.75" customHeight="1" x14ac:dyDescent="0.25">
      <c r="A47" s="104"/>
      <c r="B47" s="70" t="s">
        <v>106</v>
      </c>
      <c r="C47" s="45" t="s">
        <v>260</v>
      </c>
      <c r="D47" s="40"/>
    </row>
    <row r="48" spans="1:4" ht="15.75" customHeight="1" x14ac:dyDescent="0.25">
      <c r="A48" s="105"/>
      <c r="B48" s="70" t="s">
        <v>107</v>
      </c>
      <c r="C48" s="46" t="s">
        <v>112</v>
      </c>
      <c r="D48" s="40"/>
    </row>
    <row r="49" spans="1:4" ht="15.75" customHeight="1" x14ac:dyDescent="0.25">
      <c r="A49" s="105"/>
      <c r="B49" s="70" t="s">
        <v>108</v>
      </c>
      <c r="C49" s="46">
        <v>0</v>
      </c>
      <c r="D49" s="40"/>
    </row>
    <row r="50" spans="1:4" ht="31.5" x14ac:dyDescent="0.25">
      <c r="A50" s="106"/>
      <c r="B50" s="70" t="s">
        <v>109</v>
      </c>
      <c r="C50" s="46" t="s">
        <v>260</v>
      </c>
      <c r="D50" s="40"/>
    </row>
    <row r="51" spans="1:4" ht="18.75" customHeight="1" x14ac:dyDescent="0.25">
      <c r="A51" s="98" t="s">
        <v>150</v>
      </c>
      <c r="B51" s="99"/>
      <c r="C51" s="99"/>
      <c r="D51" s="100"/>
    </row>
    <row r="52" spans="1:4" ht="31.5" customHeight="1" x14ac:dyDescent="0.25">
      <c r="A52" s="89">
        <v>5</v>
      </c>
      <c r="B52" s="90" t="s">
        <v>58</v>
      </c>
      <c r="C52" s="134">
        <v>1.43</v>
      </c>
      <c r="D52" s="87" t="s">
        <v>57</v>
      </c>
    </row>
    <row r="53" spans="1:4" x14ac:dyDescent="0.25">
      <c r="A53" s="89"/>
      <c r="B53" s="90"/>
      <c r="C53" s="135"/>
      <c r="D53" s="88"/>
    </row>
    <row r="54" spans="1:4" ht="18" customHeight="1" x14ac:dyDescent="0.25">
      <c r="A54" s="98" t="s">
        <v>154</v>
      </c>
      <c r="B54" s="99"/>
      <c r="C54" s="99"/>
      <c r="D54" s="100"/>
    </row>
    <row r="55" spans="1:4" ht="29.25" customHeight="1" x14ac:dyDescent="0.25">
      <c r="A55" s="3">
        <v>6</v>
      </c>
      <c r="B55" s="4" t="s">
        <v>56</v>
      </c>
      <c r="C55" s="3"/>
      <c r="D55" s="3" t="s">
        <v>4</v>
      </c>
    </row>
    <row r="56" spans="1:4" ht="15.75" x14ac:dyDescent="0.25">
      <c r="A56" s="87"/>
      <c r="B56" s="5" t="s">
        <v>55</v>
      </c>
      <c r="C56" s="54">
        <f>C57+C64+C66+C69+C80+C81</f>
        <v>12471</v>
      </c>
      <c r="D56" s="6"/>
    </row>
    <row r="57" spans="1:4" ht="83.25" customHeight="1" x14ac:dyDescent="0.25">
      <c r="A57" s="94"/>
      <c r="B57" s="2" t="s">
        <v>54</v>
      </c>
      <c r="C57" s="67">
        <v>0</v>
      </c>
      <c r="D57" s="6"/>
    </row>
    <row r="58" spans="1:4" ht="15.75" customHeight="1" x14ac:dyDescent="0.25">
      <c r="A58" s="94"/>
      <c r="B58" s="2" t="s">
        <v>53</v>
      </c>
      <c r="C58" s="26"/>
      <c r="D58" s="3"/>
    </row>
    <row r="59" spans="1:4" ht="15.75" customHeight="1" x14ac:dyDescent="0.25">
      <c r="A59" s="94"/>
      <c r="B59" s="5" t="s">
        <v>143</v>
      </c>
      <c r="C59" s="26"/>
      <c r="D59" s="6"/>
    </row>
    <row r="60" spans="1:4" ht="15.75" customHeight="1" x14ac:dyDescent="0.25">
      <c r="A60" s="94"/>
      <c r="B60" s="5" t="s">
        <v>52</v>
      </c>
      <c r="C60" s="26"/>
      <c r="D60" s="6"/>
    </row>
    <row r="61" spans="1:4" ht="15.75" customHeight="1" x14ac:dyDescent="0.25">
      <c r="A61" s="94"/>
      <c r="B61" s="5" t="s">
        <v>51</v>
      </c>
      <c r="C61" s="26"/>
      <c r="D61" s="6"/>
    </row>
    <row r="62" spans="1:4" ht="45.75" customHeight="1" x14ac:dyDescent="0.25">
      <c r="A62" s="94"/>
      <c r="B62" s="5" t="s">
        <v>125</v>
      </c>
      <c r="C62" s="26"/>
      <c r="D62" s="6"/>
    </row>
    <row r="63" spans="1:4" ht="29.25" customHeight="1" x14ac:dyDescent="0.25">
      <c r="A63" s="94"/>
      <c r="B63" s="5" t="s">
        <v>138</v>
      </c>
      <c r="C63" s="26"/>
      <c r="D63" s="6"/>
    </row>
    <row r="64" spans="1:4" ht="60.75" customHeight="1" x14ac:dyDescent="0.25">
      <c r="A64" s="94"/>
      <c r="B64" s="2" t="s">
        <v>50</v>
      </c>
      <c r="C64" s="67">
        <v>1089</v>
      </c>
      <c r="D64" s="6"/>
    </row>
    <row r="65" spans="1:4" ht="31.5" x14ac:dyDescent="0.25">
      <c r="A65" s="94"/>
      <c r="B65" s="4" t="s">
        <v>49</v>
      </c>
      <c r="C65" s="51">
        <v>1089</v>
      </c>
      <c r="D65" s="6"/>
    </row>
    <row r="66" spans="1:4" ht="67.5" customHeight="1" x14ac:dyDescent="0.25">
      <c r="A66" s="94"/>
      <c r="B66" s="5" t="s">
        <v>142</v>
      </c>
      <c r="C66" s="68">
        <v>45</v>
      </c>
      <c r="D66" s="5"/>
    </row>
    <row r="67" spans="1:4" ht="15.75" x14ac:dyDescent="0.25">
      <c r="A67" s="94"/>
      <c r="B67" s="8" t="s">
        <v>48</v>
      </c>
      <c r="C67" s="26"/>
      <c r="D67" s="5"/>
    </row>
    <row r="68" spans="1:4" ht="66.75" customHeight="1" x14ac:dyDescent="0.25">
      <c r="A68" s="94"/>
      <c r="B68" s="5" t="s">
        <v>47</v>
      </c>
      <c r="C68" s="51">
        <v>45</v>
      </c>
      <c r="D68" s="5"/>
    </row>
    <row r="69" spans="1:4" ht="47.25" customHeight="1" x14ac:dyDescent="0.25">
      <c r="A69" s="94"/>
      <c r="B69" s="5" t="s">
        <v>46</v>
      </c>
      <c r="C69" s="69">
        <f>C71+C72</f>
        <v>11337</v>
      </c>
      <c r="D69" s="5"/>
    </row>
    <row r="70" spans="1:4" ht="15.75" x14ac:dyDescent="0.25">
      <c r="A70" s="94"/>
      <c r="B70" s="7" t="s">
        <v>45</v>
      </c>
      <c r="C70" s="54">
        <v>11337</v>
      </c>
      <c r="D70" s="7"/>
    </row>
    <row r="71" spans="1:4" ht="18" customHeight="1" x14ac:dyDescent="0.25">
      <c r="A71" s="94"/>
      <c r="B71" s="5" t="s">
        <v>44</v>
      </c>
      <c r="C71" s="54">
        <v>11089</v>
      </c>
      <c r="D71" s="5"/>
    </row>
    <row r="72" spans="1:4" ht="18" customHeight="1" x14ac:dyDescent="0.25">
      <c r="A72" s="94"/>
      <c r="B72" s="5" t="s">
        <v>43</v>
      </c>
      <c r="C72" s="51">
        <v>248</v>
      </c>
      <c r="D72" s="5"/>
    </row>
    <row r="73" spans="1:4" ht="65.25" customHeight="1" x14ac:dyDescent="0.25">
      <c r="A73" s="94"/>
      <c r="B73" s="5" t="s">
        <v>139</v>
      </c>
      <c r="C73" s="35"/>
      <c r="D73" s="5"/>
    </row>
    <row r="74" spans="1:4" ht="43.5" customHeight="1" x14ac:dyDescent="0.25">
      <c r="A74" s="94"/>
      <c r="B74" s="5" t="s">
        <v>127</v>
      </c>
      <c r="C74" s="35"/>
      <c r="D74" s="5"/>
    </row>
    <row r="75" spans="1:4" ht="15.75" x14ac:dyDescent="0.25">
      <c r="A75" s="94"/>
      <c r="B75" s="7" t="s">
        <v>42</v>
      </c>
      <c r="C75" s="16"/>
      <c r="D75" s="7"/>
    </row>
    <row r="76" spans="1:4" ht="27" customHeight="1" x14ac:dyDescent="0.25">
      <c r="A76" s="94"/>
      <c r="B76" s="7" t="s">
        <v>41</v>
      </c>
      <c r="C76" s="16"/>
      <c r="D76" s="7"/>
    </row>
    <row r="77" spans="1:4" ht="17.25" customHeight="1" x14ac:dyDescent="0.25">
      <c r="A77" s="94"/>
      <c r="B77" s="7" t="s">
        <v>40</v>
      </c>
      <c r="C77" s="16"/>
      <c r="D77" s="7"/>
    </row>
    <row r="78" spans="1:4" ht="30" customHeight="1" x14ac:dyDescent="0.25">
      <c r="A78" s="94"/>
      <c r="B78" s="7" t="s">
        <v>39</v>
      </c>
      <c r="C78" s="16"/>
      <c r="D78" s="7"/>
    </row>
    <row r="79" spans="1:4" ht="80.25" customHeight="1" x14ac:dyDescent="0.25">
      <c r="A79" s="94"/>
      <c r="B79" s="7" t="s">
        <v>38</v>
      </c>
      <c r="C79" s="16"/>
      <c r="D79" s="7"/>
    </row>
    <row r="80" spans="1:4" ht="63" customHeight="1" x14ac:dyDescent="0.25">
      <c r="A80" s="94"/>
      <c r="B80" s="5" t="s">
        <v>37</v>
      </c>
      <c r="C80" s="67">
        <v>0</v>
      </c>
      <c r="D80" s="5"/>
    </row>
    <row r="81" spans="1:4" ht="63" customHeight="1" x14ac:dyDescent="0.25">
      <c r="A81" s="88"/>
      <c r="B81" s="5" t="s">
        <v>36</v>
      </c>
      <c r="C81" s="67">
        <v>0</v>
      </c>
      <c r="D81" s="5"/>
    </row>
    <row r="82" spans="1:4" ht="80.25" customHeight="1" x14ac:dyDescent="0.25">
      <c r="A82" s="98" t="s">
        <v>169</v>
      </c>
      <c r="B82" s="99"/>
      <c r="C82" s="99"/>
      <c r="D82" s="100"/>
    </row>
    <row r="83" spans="1:4" ht="32.25" customHeight="1" x14ac:dyDescent="0.25">
      <c r="A83" s="3">
        <v>7</v>
      </c>
      <c r="B83" s="7" t="s">
        <v>35</v>
      </c>
      <c r="C83" s="3"/>
      <c r="D83" s="3" t="s">
        <v>4</v>
      </c>
    </row>
    <row r="84" spans="1:4" ht="29.25" customHeight="1" x14ac:dyDescent="0.25">
      <c r="A84" s="87"/>
      <c r="B84" s="5" t="s">
        <v>129</v>
      </c>
      <c r="C84" s="49" t="s">
        <v>59</v>
      </c>
      <c r="D84" s="5"/>
    </row>
    <row r="85" spans="1:4" ht="29.25" customHeight="1" x14ac:dyDescent="0.25">
      <c r="A85" s="94"/>
      <c r="B85" s="5" t="s">
        <v>130</v>
      </c>
      <c r="C85" s="49" t="s">
        <v>59</v>
      </c>
      <c r="D85" s="5"/>
    </row>
    <row r="86" spans="1:4" ht="29.25" customHeight="1" x14ac:dyDescent="0.25">
      <c r="A86" s="94"/>
      <c r="B86" s="5" t="s">
        <v>131</v>
      </c>
      <c r="C86" s="49" t="s">
        <v>232</v>
      </c>
      <c r="D86" s="5"/>
    </row>
    <row r="87" spans="1:4" ht="29.25" customHeight="1" x14ac:dyDescent="0.25">
      <c r="A87" s="88"/>
      <c r="B87" s="5" t="s">
        <v>132</v>
      </c>
      <c r="C87" s="49" t="s">
        <v>233</v>
      </c>
      <c r="D87" s="5"/>
    </row>
    <row r="88" spans="1:4" ht="33" customHeight="1" x14ac:dyDescent="0.25">
      <c r="A88" s="98" t="s">
        <v>155</v>
      </c>
      <c r="B88" s="99"/>
      <c r="C88" s="99"/>
      <c r="D88" s="100"/>
    </row>
    <row r="89" spans="1:4" ht="31.5" customHeight="1" x14ac:dyDescent="0.25">
      <c r="A89" s="3">
        <v>8</v>
      </c>
      <c r="B89" s="7" t="s">
        <v>163</v>
      </c>
      <c r="C89" s="51">
        <f>SUM(C90:C94)</f>
        <v>29426.54</v>
      </c>
      <c r="D89" s="3" t="s">
        <v>4</v>
      </c>
    </row>
    <row r="90" spans="1:4" ht="18" customHeight="1" x14ac:dyDescent="0.25">
      <c r="A90" s="107"/>
      <c r="B90" s="5" t="s">
        <v>30</v>
      </c>
      <c r="C90" s="51" t="s">
        <v>59</v>
      </c>
      <c r="D90" s="17"/>
    </row>
    <row r="91" spans="1:4" ht="18" customHeight="1" x14ac:dyDescent="0.25">
      <c r="A91" s="108"/>
      <c r="B91" s="5" t="s">
        <v>29</v>
      </c>
      <c r="C91" s="51" t="s">
        <v>59</v>
      </c>
      <c r="D91" s="17"/>
    </row>
    <row r="92" spans="1:4" ht="18" customHeight="1" x14ac:dyDescent="0.25">
      <c r="A92" s="108"/>
      <c r="B92" s="5" t="s">
        <v>28</v>
      </c>
      <c r="C92" s="51">
        <v>20703.54</v>
      </c>
      <c r="D92" s="17"/>
    </row>
    <row r="93" spans="1:4" ht="18" customHeight="1" x14ac:dyDescent="0.25">
      <c r="A93" s="108"/>
      <c r="B93" s="5" t="s">
        <v>27</v>
      </c>
      <c r="C93" s="51">
        <v>6949.7</v>
      </c>
      <c r="D93" s="17"/>
    </row>
    <row r="94" spans="1:4" ht="33" customHeight="1" x14ac:dyDescent="0.25">
      <c r="A94" s="109"/>
      <c r="B94" s="5" t="s">
        <v>234</v>
      </c>
      <c r="C94" s="51">
        <v>1773.3</v>
      </c>
      <c r="D94" s="17"/>
    </row>
    <row r="95" spans="1:4" ht="30" customHeight="1" x14ac:dyDescent="0.25">
      <c r="A95" s="121" t="s">
        <v>321</v>
      </c>
      <c r="B95" s="122"/>
      <c r="C95" s="122"/>
      <c r="D95" s="123"/>
    </row>
    <row r="96" spans="1:4" ht="45.75" customHeight="1" x14ac:dyDescent="0.25">
      <c r="A96" s="3">
        <v>9</v>
      </c>
      <c r="B96" s="7" t="s">
        <v>25</v>
      </c>
      <c r="C96" s="3" t="s">
        <v>59</v>
      </c>
      <c r="D96" s="3" t="s">
        <v>4</v>
      </c>
    </row>
    <row r="97" spans="1:4" ht="30" customHeight="1" x14ac:dyDescent="0.25">
      <c r="A97" s="82" t="s">
        <v>157</v>
      </c>
      <c r="B97" s="83"/>
      <c r="C97" s="83"/>
      <c r="D97" s="84"/>
    </row>
    <row r="98" spans="1:4" ht="21.75" customHeight="1" x14ac:dyDescent="0.25">
      <c r="A98" s="3">
        <v>10</v>
      </c>
      <c r="B98" s="7" t="s">
        <v>24</v>
      </c>
      <c r="C98" s="6"/>
      <c r="D98" s="3" t="s">
        <v>4</v>
      </c>
    </row>
    <row r="99" spans="1:4" ht="30.75" customHeight="1" x14ac:dyDescent="0.25">
      <c r="A99" s="107"/>
      <c r="B99" s="5" t="s">
        <v>23</v>
      </c>
      <c r="C99" s="3" t="s">
        <v>59</v>
      </c>
      <c r="D99" s="18"/>
    </row>
    <row r="100" spans="1:4" ht="30.75" customHeight="1" x14ac:dyDescent="0.25">
      <c r="A100" s="108"/>
      <c r="B100" s="5" t="s">
        <v>22</v>
      </c>
      <c r="C100" s="3" t="s">
        <v>59</v>
      </c>
      <c r="D100" s="3" t="s">
        <v>4</v>
      </c>
    </row>
    <row r="101" spans="1:4" ht="30.75" customHeight="1" x14ac:dyDescent="0.25">
      <c r="A101" s="108"/>
      <c r="B101" s="5" t="s">
        <v>21</v>
      </c>
      <c r="C101" s="3" t="s">
        <v>59</v>
      </c>
      <c r="D101" s="3" t="s">
        <v>4</v>
      </c>
    </row>
    <row r="102" spans="1:4" ht="45.75" customHeight="1" x14ac:dyDescent="0.25">
      <c r="A102" s="108"/>
      <c r="B102" s="5" t="s">
        <v>20</v>
      </c>
      <c r="C102" s="81" t="s">
        <v>59</v>
      </c>
      <c r="D102" s="3" t="s">
        <v>18</v>
      </c>
    </row>
    <row r="103" spans="1:4" ht="60.75" customHeight="1" x14ac:dyDescent="0.25">
      <c r="A103" s="108"/>
      <c r="B103" s="5" t="s">
        <v>19</v>
      </c>
      <c r="C103" s="81" t="s">
        <v>59</v>
      </c>
      <c r="D103" s="3" t="s">
        <v>18</v>
      </c>
    </row>
    <row r="104" spans="1:4" ht="48.75" customHeight="1" x14ac:dyDescent="0.25">
      <c r="A104" s="109"/>
      <c r="B104" s="5" t="s">
        <v>17</v>
      </c>
      <c r="C104" s="3" t="s">
        <v>59</v>
      </c>
      <c r="D104" s="3" t="s">
        <v>14</v>
      </c>
    </row>
    <row r="105" spans="1:4" ht="95.25" customHeight="1" x14ac:dyDescent="0.25">
      <c r="A105" s="113" t="s">
        <v>322</v>
      </c>
      <c r="B105" s="114"/>
      <c r="C105" s="114"/>
      <c r="D105" s="115"/>
    </row>
    <row r="106" spans="1:4" ht="33.75" customHeight="1" x14ac:dyDescent="0.25">
      <c r="A106" s="3">
        <v>11</v>
      </c>
      <c r="B106" s="7" t="s">
        <v>16</v>
      </c>
      <c r="C106" s="3"/>
      <c r="D106" s="3" t="s">
        <v>14</v>
      </c>
    </row>
    <row r="107" spans="1:4" ht="18" customHeight="1" x14ac:dyDescent="0.25">
      <c r="A107" s="107"/>
      <c r="B107" s="5" t="s">
        <v>13</v>
      </c>
      <c r="C107" s="51" t="s">
        <v>59</v>
      </c>
      <c r="D107" s="17"/>
    </row>
    <row r="108" spans="1:4" ht="31.5" customHeight="1" x14ac:dyDescent="0.25">
      <c r="A108" s="108"/>
      <c r="B108" s="5" t="s">
        <v>12</v>
      </c>
      <c r="C108" s="51" t="s">
        <v>59</v>
      </c>
      <c r="D108" s="17"/>
    </row>
    <row r="109" spans="1:4" ht="30" customHeight="1" x14ac:dyDescent="0.25">
      <c r="A109" s="108"/>
      <c r="B109" s="5" t="s">
        <v>11</v>
      </c>
      <c r="C109" s="51" t="s">
        <v>59</v>
      </c>
      <c r="D109" s="17"/>
    </row>
    <row r="110" spans="1:4" ht="30" customHeight="1" x14ac:dyDescent="0.25">
      <c r="A110" s="108"/>
      <c r="B110" s="5" t="s">
        <v>159</v>
      </c>
      <c r="C110" s="51" t="s">
        <v>59</v>
      </c>
      <c r="D110" s="3" t="s">
        <v>4</v>
      </c>
    </row>
    <row r="111" spans="1:4" ht="18" customHeight="1" x14ac:dyDescent="0.25">
      <c r="A111" s="109"/>
      <c r="B111" s="5" t="s">
        <v>10</v>
      </c>
      <c r="C111" s="51" t="s">
        <v>59</v>
      </c>
      <c r="D111" s="17"/>
    </row>
    <row r="112" spans="1:4" ht="63" customHeight="1" x14ac:dyDescent="0.25">
      <c r="A112" s="3">
        <v>12</v>
      </c>
      <c r="B112" s="7" t="s">
        <v>9</v>
      </c>
      <c r="C112" s="65" t="s">
        <v>276</v>
      </c>
      <c r="D112" s="17"/>
    </row>
    <row r="113" spans="1:4" ht="32.25" customHeight="1" x14ac:dyDescent="0.25">
      <c r="A113" s="98" t="s">
        <v>275</v>
      </c>
      <c r="B113" s="99"/>
      <c r="C113" s="99"/>
      <c r="D113" s="100"/>
    </row>
    <row r="114" spans="1:4" ht="31.5" x14ac:dyDescent="0.25">
      <c r="A114" s="3">
        <v>13</v>
      </c>
      <c r="B114" s="4" t="s">
        <v>165</v>
      </c>
      <c r="C114" s="51">
        <v>6</v>
      </c>
      <c r="D114" s="3" t="s">
        <v>4</v>
      </c>
    </row>
    <row r="115" spans="1:4" ht="30.75" customHeight="1" x14ac:dyDescent="0.25">
      <c r="A115" s="113" t="s">
        <v>304</v>
      </c>
      <c r="B115" s="114"/>
      <c r="C115" s="114"/>
      <c r="D115" s="115"/>
    </row>
    <row r="116" spans="1:4" ht="62.25" customHeight="1" x14ac:dyDescent="0.25">
      <c r="A116" s="3">
        <v>14</v>
      </c>
      <c r="B116" s="4" t="s">
        <v>7</v>
      </c>
      <c r="C116" s="51">
        <v>62428.59</v>
      </c>
      <c r="D116" s="3" t="s">
        <v>4</v>
      </c>
    </row>
    <row r="117" spans="1:4" ht="34.5" customHeight="1" x14ac:dyDescent="0.25">
      <c r="A117" s="113" t="s">
        <v>305</v>
      </c>
      <c r="B117" s="114"/>
      <c r="C117" s="114"/>
      <c r="D117" s="115"/>
    </row>
    <row r="118" spans="1:4" ht="31.5" x14ac:dyDescent="0.25">
      <c r="A118" s="3">
        <v>15</v>
      </c>
      <c r="B118" s="4" t="s">
        <v>6</v>
      </c>
      <c r="C118" s="75">
        <v>2439117</v>
      </c>
      <c r="D118" s="3" t="s">
        <v>4</v>
      </c>
    </row>
    <row r="119" spans="1:4" ht="17.25" customHeight="1" x14ac:dyDescent="0.25">
      <c r="A119" s="82" t="s">
        <v>307</v>
      </c>
      <c r="B119" s="83"/>
      <c r="C119" s="83"/>
      <c r="D119" s="84"/>
    </row>
    <row r="120" spans="1:4" ht="18" customHeight="1" x14ac:dyDescent="0.25">
      <c r="A120" s="3">
        <v>16</v>
      </c>
      <c r="B120" s="4" t="s">
        <v>5</v>
      </c>
      <c r="C120" s="51">
        <v>22.9</v>
      </c>
      <c r="D120" s="3" t="s">
        <v>4</v>
      </c>
    </row>
    <row r="121" spans="1:4" ht="17.25" customHeight="1" x14ac:dyDescent="0.25">
      <c r="A121" s="82" t="s">
        <v>308</v>
      </c>
      <c r="B121" s="83"/>
      <c r="C121" s="83"/>
      <c r="D121" s="84"/>
    </row>
    <row r="122" spans="1:4" ht="238.5" customHeight="1" x14ac:dyDescent="0.25">
      <c r="A122" s="3">
        <v>17</v>
      </c>
      <c r="B122" s="4" t="s">
        <v>3</v>
      </c>
      <c r="C122" s="3" t="s">
        <v>59</v>
      </c>
      <c r="D122" s="3" t="s">
        <v>2</v>
      </c>
    </row>
    <row r="123" spans="1:4" ht="30" customHeight="1" x14ac:dyDescent="0.25">
      <c r="A123" s="82" t="s">
        <v>161</v>
      </c>
      <c r="B123" s="83"/>
      <c r="C123" s="83"/>
      <c r="D123" s="84"/>
    </row>
    <row r="124" spans="1:4" ht="110.25" customHeight="1" x14ac:dyDescent="0.25">
      <c r="A124" s="3">
        <v>18</v>
      </c>
      <c r="B124" s="4" t="s">
        <v>1</v>
      </c>
      <c r="C124" s="3" t="s">
        <v>59</v>
      </c>
      <c r="D124" s="3" t="s">
        <v>0</v>
      </c>
    </row>
    <row r="125" spans="1:4" ht="15.75" x14ac:dyDescent="0.25">
      <c r="A125" s="1"/>
    </row>
  </sheetData>
  <mergeCells count="36">
    <mergeCell ref="A95:D95"/>
    <mergeCell ref="A115:D115"/>
    <mergeCell ref="A117:D117"/>
    <mergeCell ref="A119:D119"/>
    <mergeCell ref="A121:D121"/>
    <mergeCell ref="A123:D123"/>
    <mergeCell ref="A97:D97"/>
    <mergeCell ref="A99:A104"/>
    <mergeCell ref="A105:D105"/>
    <mergeCell ref="A107:A111"/>
    <mergeCell ref="A113:D113"/>
    <mergeCell ref="A90:A94"/>
    <mergeCell ref="A45:D45"/>
    <mergeCell ref="A47:A50"/>
    <mergeCell ref="A51:D51"/>
    <mergeCell ref="A52:A53"/>
    <mergeCell ref="B52:B53"/>
    <mergeCell ref="C52:C53"/>
    <mergeCell ref="D52:D53"/>
    <mergeCell ref="A54:D54"/>
    <mergeCell ref="A56:A81"/>
    <mergeCell ref="A82:D82"/>
    <mergeCell ref="A84:A87"/>
    <mergeCell ref="A88:D88"/>
    <mergeCell ref="A40:A44"/>
    <mergeCell ref="A1:D1"/>
    <mergeCell ref="A2:D2"/>
    <mergeCell ref="A3:D3"/>
    <mergeCell ref="A11:A14"/>
    <mergeCell ref="A16:A19"/>
    <mergeCell ref="A20:D20"/>
    <mergeCell ref="A22:A24"/>
    <mergeCell ref="A26:A31"/>
    <mergeCell ref="A33:A34"/>
    <mergeCell ref="A36:A37"/>
    <mergeCell ref="A38:D38"/>
  </mergeCells>
  <pageMargins left="0.70866141732283472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25"/>
  <sheetViews>
    <sheetView topLeftCell="A97" zoomScaleNormal="100" workbookViewId="0">
      <selection activeCell="I104" sqref="I104"/>
    </sheetView>
  </sheetViews>
  <sheetFormatPr defaultRowHeight="15" x14ac:dyDescent="0.25"/>
  <cols>
    <col min="1" max="1" width="9.140625" style="13"/>
    <col min="2" max="2" width="37.140625" style="13" customWidth="1"/>
    <col min="3" max="3" width="28.140625" style="14" customWidth="1"/>
    <col min="4" max="4" width="18.140625" style="13" customWidth="1"/>
    <col min="5" max="5" width="7.7109375" customWidth="1"/>
  </cols>
  <sheetData>
    <row r="1" spans="1:4" ht="18.75" x14ac:dyDescent="0.25">
      <c r="A1" s="85" t="s">
        <v>88</v>
      </c>
      <c r="B1" s="85"/>
      <c r="C1" s="85"/>
      <c r="D1" s="85"/>
    </row>
    <row r="2" spans="1:4" ht="18.75" x14ac:dyDescent="0.25">
      <c r="A2" s="85" t="s">
        <v>110</v>
      </c>
      <c r="B2" s="85"/>
      <c r="C2" s="85"/>
      <c r="D2" s="85"/>
    </row>
    <row r="3" spans="1:4" ht="15.75" x14ac:dyDescent="0.25">
      <c r="A3" s="86" t="s">
        <v>86</v>
      </c>
      <c r="B3" s="86"/>
      <c r="C3" s="86"/>
      <c r="D3" s="86"/>
    </row>
    <row r="4" spans="1:4" ht="15.75" x14ac:dyDescent="0.25">
      <c r="A4" s="12"/>
    </row>
    <row r="5" spans="1:4" ht="32.25" customHeight="1" x14ac:dyDescent="0.25">
      <c r="A5" s="3" t="s">
        <v>85</v>
      </c>
      <c r="B5" s="6" t="s">
        <v>84</v>
      </c>
      <c r="C5" s="6" t="s">
        <v>83</v>
      </c>
      <c r="D5" s="6" t="s">
        <v>82</v>
      </c>
    </row>
    <row r="6" spans="1:4" ht="15.75" x14ac:dyDescent="0.25">
      <c r="A6" s="3">
        <v>1</v>
      </c>
      <c r="B6" s="6" t="s">
        <v>81</v>
      </c>
      <c r="C6" s="3"/>
      <c r="D6" s="3" t="s">
        <v>79</v>
      </c>
    </row>
    <row r="7" spans="1:4" ht="31.5" x14ac:dyDescent="0.25">
      <c r="A7" s="10" t="s">
        <v>78</v>
      </c>
      <c r="B7" s="6" t="s">
        <v>77</v>
      </c>
      <c r="C7" s="3" t="s">
        <v>111</v>
      </c>
      <c r="D7" s="6"/>
    </row>
    <row r="8" spans="1:4" ht="15.75" x14ac:dyDescent="0.25">
      <c r="A8" s="10" t="s">
        <v>75</v>
      </c>
      <c r="B8" s="6" t="s">
        <v>74</v>
      </c>
      <c r="C8" s="3">
        <v>121</v>
      </c>
      <c r="D8" s="6"/>
    </row>
    <row r="9" spans="1:4" ht="15.75" x14ac:dyDescent="0.25">
      <c r="A9" s="10" t="s">
        <v>73</v>
      </c>
      <c r="B9" s="6" t="s">
        <v>72</v>
      </c>
      <c r="C9" s="3">
        <v>4.5</v>
      </c>
      <c r="D9" s="6"/>
    </row>
    <row r="10" spans="1:4" ht="48" customHeight="1" x14ac:dyDescent="0.25">
      <c r="A10" s="10" t="s">
        <v>71</v>
      </c>
      <c r="B10" s="6" t="s">
        <v>144</v>
      </c>
      <c r="C10" s="6">
        <f>SUM(C11:C14)</f>
        <v>68739</v>
      </c>
      <c r="D10" s="6"/>
    </row>
    <row r="11" spans="1:4" ht="15.75" x14ac:dyDescent="0.25">
      <c r="A11" s="91"/>
      <c r="B11" s="15" t="s">
        <v>89</v>
      </c>
      <c r="C11" s="3">
        <v>13574</v>
      </c>
      <c r="D11" s="6"/>
    </row>
    <row r="12" spans="1:4" ht="15.75" x14ac:dyDescent="0.25">
      <c r="A12" s="92"/>
      <c r="B12" s="15" t="s">
        <v>90</v>
      </c>
      <c r="C12" s="3">
        <v>9423</v>
      </c>
      <c r="D12" s="6"/>
    </row>
    <row r="13" spans="1:4" ht="15.75" x14ac:dyDescent="0.25">
      <c r="A13" s="92"/>
      <c r="B13" s="15" t="s">
        <v>91</v>
      </c>
      <c r="C13" s="3">
        <v>1733</v>
      </c>
      <c r="D13" s="6"/>
    </row>
    <row r="14" spans="1:4" ht="15.75" x14ac:dyDescent="0.25">
      <c r="A14" s="93"/>
      <c r="B14" s="15" t="s">
        <v>92</v>
      </c>
      <c r="C14" s="3">
        <v>44009</v>
      </c>
      <c r="D14" s="6"/>
    </row>
    <row r="15" spans="1:4" ht="34.5" x14ac:dyDescent="0.25">
      <c r="A15" s="10" t="s">
        <v>70</v>
      </c>
      <c r="B15" s="6" t="s">
        <v>69</v>
      </c>
      <c r="C15" s="6">
        <f>SUM(C16:C19)</f>
        <v>7949.84</v>
      </c>
      <c r="D15" s="6"/>
    </row>
    <row r="16" spans="1:4" ht="15.75" x14ac:dyDescent="0.25">
      <c r="A16" s="91"/>
      <c r="B16" s="15" t="s">
        <v>89</v>
      </c>
      <c r="C16" s="3">
        <v>336.05</v>
      </c>
      <c r="D16" s="6"/>
    </row>
    <row r="17" spans="1:4" ht="15.75" x14ac:dyDescent="0.25">
      <c r="A17" s="92"/>
      <c r="B17" s="15" t="s">
        <v>90</v>
      </c>
      <c r="C17" s="3">
        <v>812.41</v>
      </c>
      <c r="D17" s="6"/>
    </row>
    <row r="18" spans="1:4" ht="15.75" x14ac:dyDescent="0.25">
      <c r="A18" s="92"/>
      <c r="B18" s="15" t="s">
        <v>91</v>
      </c>
      <c r="C18" s="3">
        <v>281.77</v>
      </c>
      <c r="D18" s="6"/>
    </row>
    <row r="19" spans="1:4" ht="15.75" x14ac:dyDescent="0.25">
      <c r="A19" s="93"/>
      <c r="B19" s="15" t="s">
        <v>92</v>
      </c>
      <c r="C19" s="3">
        <v>6519.61</v>
      </c>
      <c r="D19" s="6"/>
    </row>
    <row r="20" spans="1:4" ht="15.75" x14ac:dyDescent="0.25">
      <c r="A20" s="116" t="s">
        <v>153</v>
      </c>
      <c r="B20" s="117"/>
      <c r="C20" s="117"/>
      <c r="D20" s="118"/>
    </row>
    <row r="21" spans="1:4" ht="24" customHeight="1" x14ac:dyDescent="0.25">
      <c r="A21" s="3">
        <v>2</v>
      </c>
      <c r="B21" s="7" t="s">
        <v>68</v>
      </c>
      <c r="C21" s="3"/>
      <c r="D21" s="3" t="s">
        <v>4</v>
      </c>
    </row>
    <row r="22" spans="1:4" ht="15.75" customHeight="1" x14ac:dyDescent="0.25">
      <c r="A22" s="87"/>
      <c r="B22" s="15" t="s">
        <v>93</v>
      </c>
      <c r="C22" s="78">
        <v>116.5</v>
      </c>
      <c r="D22" s="6"/>
    </row>
    <row r="23" spans="1:4" ht="15.75" customHeight="1" x14ac:dyDescent="0.25">
      <c r="A23" s="94"/>
      <c r="B23" s="15" t="s">
        <v>170</v>
      </c>
      <c r="C23" s="46">
        <v>107.505</v>
      </c>
      <c r="D23" s="6"/>
    </row>
    <row r="24" spans="1:4" ht="15.75" customHeight="1" x14ac:dyDescent="0.25">
      <c r="A24" s="88"/>
      <c r="B24" s="15" t="s">
        <v>94</v>
      </c>
      <c r="C24" s="38">
        <f>C23/C22</f>
        <v>0.92278969957081536</v>
      </c>
      <c r="D24" s="6"/>
    </row>
    <row r="25" spans="1:4" ht="34.5" x14ac:dyDescent="0.25">
      <c r="A25" s="10" t="s">
        <v>67</v>
      </c>
      <c r="B25" s="4" t="s">
        <v>147</v>
      </c>
      <c r="C25" s="45">
        <f>SUM(C26:C30)</f>
        <v>107.505</v>
      </c>
      <c r="D25" s="6"/>
    </row>
    <row r="26" spans="1:4" ht="15.75" customHeight="1" x14ac:dyDescent="0.25">
      <c r="A26" s="87"/>
      <c r="B26" s="15" t="s">
        <v>95</v>
      </c>
      <c r="C26" s="46">
        <v>28.039000000000001</v>
      </c>
      <c r="D26" s="6"/>
    </row>
    <row r="27" spans="1:4" ht="15.75" customHeight="1" x14ac:dyDescent="0.25">
      <c r="A27" s="94"/>
      <c r="B27" s="15" t="s">
        <v>96</v>
      </c>
      <c r="C27" s="46">
        <v>72.94</v>
      </c>
      <c r="D27" s="6"/>
    </row>
    <row r="28" spans="1:4" ht="15.75" customHeight="1" x14ac:dyDescent="0.25">
      <c r="A28" s="94"/>
      <c r="B28" s="15" t="s">
        <v>97</v>
      </c>
      <c r="C28" s="46">
        <v>6.0890000000000004</v>
      </c>
      <c r="D28" s="6"/>
    </row>
    <row r="29" spans="1:4" ht="15.75" customHeight="1" x14ac:dyDescent="0.25">
      <c r="A29" s="94"/>
      <c r="B29" s="15" t="s">
        <v>98</v>
      </c>
      <c r="C29" s="47">
        <v>0.437</v>
      </c>
      <c r="D29" s="6"/>
    </row>
    <row r="30" spans="1:4" ht="15.75" customHeight="1" x14ac:dyDescent="0.25">
      <c r="A30" s="88"/>
      <c r="B30" s="15" t="s">
        <v>99</v>
      </c>
      <c r="C30" s="47">
        <v>0</v>
      </c>
      <c r="D30" s="6"/>
    </row>
    <row r="31" spans="1:4" ht="35.25" customHeight="1" x14ac:dyDescent="0.25">
      <c r="A31" s="10" t="s">
        <v>65</v>
      </c>
      <c r="B31" s="4" t="s">
        <v>64</v>
      </c>
      <c r="C31" s="3"/>
      <c r="D31" s="6"/>
    </row>
    <row r="32" spans="1:4" ht="15.75" x14ac:dyDescent="0.25">
      <c r="A32" s="87"/>
      <c r="B32" s="15" t="s">
        <v>93</v>
      </c>
      <c r="C32" s="27">
        <v>114.5</v>
      </c>
      <c r="D32" s="6"/>
    </row>
    <row r="33" spans="1:4" ht="15.75" x14ac:dyDescent="0.25">
      <c r="A33" s="88"/>
      <c r="B33" s="15" t="s">
        <v>100</v>
      </c>
      <c r="C33" s="46">
        <v>107.505</v>
      </c>
      <c r="D33" s="6"/>
    </row>
    <row r="34" spans="1:4" ht="31.5" x14ac:dyDescent="0.25">
      <c r="A34" s="10" t="s">
        <v>63</v>
      </c>
      <c r="B34" s="7" t="s">
        <v>62</v>
      </c>
      <c r="C34" s="6"/>
      <c r="D34" s="6"/>
    </row>
    <row r="35" spans="1:4" ht="15.75" x14ac:dyDescent="0.25">
      <c r="A35" s="87"/>
      <c r="B35" s="15" t="s">
        <v>93</v>
      </c>
      <c r="C35" s="27">
        <v>2</v>
      </c>
      <c r="D35" s="6"/>
    </row>
    <row r="36" spans="1:4" ht="15.75" x14ac:dyDescent="0.25">
      <c r="A36" s="88"/>
      <c r="B36" s="15" t="s">
        <v>100</v>
      </c>
      <c r="C36" s="37">
        <v>0</v>
      </c>
      <c r="D36" s="6"/>
    </row>
    <row r="37" spans="1:4" ht="18.75" customHeight="1" x14ac:dyDescent="0.25">
      <c r="A37" s="82" t="s">
        <v>162</v>
      </c>
      <c r="B37" s="83"/>
      <c r="C37" s="83"/>
      <c r="D37" s="84"/>
    </row>
    <row r="38" spans="1:4" ht="31.5" x14ac:dyDescent="0.25">
      <c r="A38" s="3">
        <v>3</v>
      </c>
      <c r="B38" s="4" t="s">
        <v>61</v>
      </c>
      <c r="C38" s="37" t="s">
        <v>171</v>
      </c>
      <c r="D38" s="3" t="s">
        <v>4</v>
      </c>
    </row>
    <row r="39" spans="1:4" ht="15.75" x14ac:dyDescent="0.25">
      <c r="A39" s="87"/>
      <c r="B39" s="15" t="s">
        <v>101</v>
      </c>
      <c r="C39" s="46" t="s">
        <v>290</v>
      </c>
      <c r="D39" s="6"/>
    </row>
    <row r="40" spans="1:4" ht="15.75" x14ac:dyDescent="0.25">
      <c r="A40" s="94"/>
      <c r="B40" s="15" t="s">
        <v>102</v>
      </c>
      <c r="C40" s="46" t="s">
        <v>289</v>
      </c>
      <c r="D40" s="6"/>
    </row>
    <row r="41" spans="1:4" ht="31.5" x14ac:dyDescent="0.25">
      <c r="A41" s="94"/>
      <c r="B41" s="15" t="s">
        <v>103</v>
      </c>
      <c r="C41" s="46" t="s">
        <v>175</v>
      </c>
      <c r="D41" s="6"/>
    </row>
    <row r="42" spans="1:4" ht="15.75" x14ac:dyDescent="0.25">
      <c r="A42" s="94"/>
      <c r="B42" s="15" t="s">
        <v>104</v>
      </c>
      <c r="C42" s="48" t="s">
        <v>291</v>
      </c>
      <c r="D42" s="6"/>
    </row>
    <row r="43" spans="1:4" ht="15.75" x14ac:dyDescent="0.25">
      <c r="A43" s="88"/>
      <c r="B43" s="15" t="s">
        <v>105</v>
      </c>
      <c r="C43" s="48" t="s">
        <v>292</v>
      </c>
      <c r="D43" s="6"/>
    </row>
    <row r="44" spans="1:4" ht="33" customHeight="1" x14ac:dyDescent="0.25">
      <c r="A44" s="113" t="s">
        <v>148</v>
      </c>
      <c r="B44" s="114"/>
      <c r="C44" s="114"/>
      <c r="D44" s="115"/>
    </row>
    <row r="45" spans="1:4" ht="31.5" x14ac:dyDescent="0.25">
      <c r="A45" s="3">
        <v>4</v>
      </c>
      <c r="B45" s="7" t="s">
        <v>60</v>
      </c>
      <c r="C45" s="3"/>
      <c r="D45" s="3" t="s">
        <v>4</v>
      </c>
    </row>
    <row r="46" spans="1:4" ht="15.75" customHeight="1" x14ac:dyDescent="0.25">
      <c r="A46" s="87"/>
      <c r="B46" s="15" t="s">
        <v>106</v>
      </c>
      <c r="C46" s="40" t="s">
        <v>178</v>
      </c>
      <c r="D46" s="6"/>
    </row>
    <row r="47" spans="1:4" ht="15.75" customHeight="1" x14ac:dyDescent="0.25">
      <c r="A47" s="94"/>
      <c r="B47" s="15" t="s">
        <v>107</v>
      </c>
      <c r="C47" s="37" t="s">
        <v>176</v>
      </c>
      <c r="D47" s="6"/>
    </row>
    <row r="48" spans="1:4" ht="15.75" customHeight="1" x14ac:dyDescent="0.25">
      <c r="A48" s="94"/>
      <c r="B48" s="15" t="s">
        <v>108</v>
      </c>
      <c r="C48" s="37" t="s">
        <v>59</v>
      </c>
      <c r="D48" s="6"/>
    </row>
    <row r="49" spans="1:4" ht="31.5" x14ac:dyDescent="0.25">
      <c r="A49" s="88"/>
      <c r="B49" s="15" t="s">
        <v>109</v>
      </c>
      <c r="C49" s="37" t="s">
        <v>177</v>
      </c>
      <c r="D49" s="6"/>
    </row>
    <row r="50" spans="1:4" ht="19.5" customHeight="1" x14ac:dyDescent="0.25">
      <c r="A50" s="82" t="s">
        <v>150</v>
      </c>
      <c r="B50" s="83"/>
      <c r="C50" s="83"/>
      <c r="D50" s="84"/>
    </row>
    <row r="51" spans="1:4" ht="21.75" customHeight="1" x14ac:dyDescent="0.25">
      <c r="A51" s="89">
        <v>5</v>
      </c>
      <c r="B51" s="90" t="s">
        <v>58</v>
      </c>
      <c r="C51" s="87">
        <v>1.1000000000000001</v>
      </c>
      <c r="D51" s="87" t="s">
        <v>57</v>
      </c>
    </row>
    <row r="52" spans="1:4" ht="21.75" customHeight="1" x14ac:dyDescent="0.25">
      <c r="A52" s="89"/>
      <c r="B52" s="90"/>
      <c r="C52" s="88"/>
      <c r="D52" s="88"/>
    </row>
    <row r="53" spans="1:4" ht="17.25" customHeight="1" x14ac:dyDescent="0.25">
      <c r="A53" s="82" t="s">
        <v>154</v>
      </c>
      <c r="B53" s="83"/>
      <c r="C53" s="83"/>
      <c r="D53" s="84"/>
    </row>
    <row r="54" spans="1:4" ht="31.5" x14ac:dyDescent="0.25">
      <c r="A54" s="3">
        <v>6</v>
      </c>
      <c r="B54" s="4" t="s">
        <v>56</v>
      </c>
      <c r="C54" s="3"/>
      <c r="D54" s="3" t="s">
        <v>4</v>
      </c>
    </row>
    <row r="55" spans="1:4" ht="15.75" x14ac:dyDescent="0.25">
      <c r="A55" s="87"/>
      <c r="B55" s="5" t="s">
        <v>55</v>
      </c>
      <c r="C55" s="19">
        <f>C56+C63+C68+C79+C80+C65</f>
        <v>3954</v>
      </c>
      <c r="D55" s="6"/>
    </row>
    <row r="56" spans="1:4" ht="83.25" customHeight="1" x14ac:dyDescent="0.25">
      <c r="A56" s="94"/>
      <c r="B56" s="2" t="s">
        <v>54</v>
      </c>
      <c r="C56" s="31">
        <f>SUM(C57:C62)</f>
        <v>200</v>
      </c>
      <c r="D56" s="6"/>
    </row>
    <row r="57" spans="1:4" ht="15.75" customHeight="1" x14ac:dyDescent="0.25">
      <c r="A57" s="94"/>
      <c r="B57" s="2" t="s">
        <v>53</v>
      </c>
      <c r="C57" s="19"/>
      <c r="D57" s="3"/>
    </row>
    <row r="58" spans="1:4" ht="15.75" customHeight="1" x14ac:dyDescent="0.25">
      <c r="A58" s="94"/>
      <c r="B58" s="5" t="s">
        <v>143</v>
      </c>
      <c r="C58" s="19"/>
      <c r="D58" s="6"/>
    </row>
    <row r="59" spans="1:4" ht="15.75" customHeight="1" x14ac:dyDescent="0.25">
      <c r="A59" s="94"/>
      <c r="B59" s="5" t="s">
        <v>52</v>
      </c>
      <c r="C59" s="19"/>
      <c r="D59" s="6"/>
    </row>
    <row r="60" spans="1:4" ht="15.75" customHeight="1" x14ac:dyDescent="0.25">
      <c r="A60" s="94"/>
      <c r="B60" s="5" t="s">
        <v>51</v>
      </c>
      <c r="C60" s="19"/>
      <c r="D60" s="6"/>
    </row>
    <row r="61" spans="1:4" ht="47.25" customHeight="1" x14ac:dyDescent="0.25">
      <c r="A61" s="94"/>
      <c r="B61" s="5" t="s">
        <v>140</v>
      </c>
      <c r="C61" s="19">
        <f>186</f>
        <v>186</v>
      </c>
      <c r="D61" s="6"/>
    </row>
    <row r="62" spans="1:4" ht="32.25" customHeight="1" x14ac:dyDescent="0.25">
      <c r="A62" s="94"/>
      <c r="B62" s="5" t="s">
        <v>141</v>
      </c>
      <c r="C62" s="19">
        <v>14</v>
      </c>
      <c r="D62" s="6"/>
    </row>
    <row r="63" spans="1:4" ht="60.75" customHeight="1" x14ac:dyDescent="0.25">
      <c r="A63" s="94"/>
      <c r="B63" s="2" t="s">
        <v>50</v>
      </c>
      <c r="C63" s="31">
        <f>C64</f>
        <v>2120</v>
      </c>
      <c r="D63" s="6"/>
    </row>
    <row r="64" spans="1:4" ht="31.5" x14ac:dyDescent="0.25">
      <c r="A64" s="94"/>
      <c r="B64" s="4" t="s">
        <v>49</v>
      </c>
      <c r="C64" s="19">
        <v>2120</v>
      </c>
      <c r="D64" s="6"/>
    </row>
    <row r="65" spans="1:4" ht="67.5" customHeight="1" x14ac:dyDescent="0.25">
      <c r="A65" s="94"/>
      <c r="B65" s="5" t="s">
        <v>142</v>
      </c>
      <c r="C65" s="31"/>
      <c r="D65" s="5"/>
    </row>
    <row r="66" spans="1:4" ht="15.75" x14ac:dyDescent="0.25">
      <c r="A66" s="94"/>
      <c r="B66" s="8" t="s">
        <v>48</v>
      </c>
      <c r="C66" s="19"/>
      <c r="D66" s="5"/>
    </row>
    <row r="67" spans="1:4" ht="66.75" customHeight="1" x14ac:dyDescent="0.25">
      <c r="A67" s="94"/>
      <c r="B67" s="5" t="s">
        <v>47</v>
      </c>
      <c r="C67" s="25"/>
      <c r="D67" s="5"/>
    </row>
    <row r="68" spans="1:4" ht="48.75" customHeight="1" x14ac:dyDescent="0.25">
      <c r="A68" s="94"/>
      <c r="B68" s="5" t="s">
        <v>46</v>
      </c>
      <c r="C68" s="28">
        <f>C69+C74</f>
        <v>1634</v>
      </c>
      <c r="D68" s="5"/>
    </row>
    <row r="69" spans="1:4" ht="15.75" x14ac:dyDescent="0.25">
      <c r="A69" s="94"/>
      <c r="B69" s="7" t="s">
        <v>45</v>
      </c>
      <c r="C69" s="25">
        <f>C70+C71+C72+C73</f>
        <v>1634</v>
      </c>
      <c r="D69" s="7"/>
    </row>
    <row r="70" spans="1:4" ht="17.25" customHeight="1" x14ac:dyDescent="0.25">
      <c r="A70" s="94"/>
      <c r="B70" s="5" t="s">
        <v>44</v>
      </c>
      <c r="C70" s="25"/>
      <c r="D70" s="5"/>
    </row>
    <row r="71" spans="1:4" ht="17.25" customHeight="1" x14ac:dyDescent="0.25">
      <c r="A71" s="94"/>
      <c r="B71" s="5" t="s">
        <v>43</v>
      </c>
      <c r="C71" s="25">
        <v>717</v>
      </c>
      <c r="D71" s="5"/>
    </row>
    <row r="72" spans="1:4" ht="61.5" customHeight="1" x14ac:dyDescent="0.25">
      <c r="A72" s="94"/>
      <c r="B72" s="5" t="s">
        <v>139</v>
      </c>
      <c r="C72" s="25"/>
      <c r="D72" s="5"/>
    </row>
    <row r="73" spans="1:4" ht="45.75" customHeight="1" x14ac:dyDescent="0.25">
      <c r="A73" s="94"/>
      <c r="B73" s="5" t="s">
        <v>127</v>
      </c>
      <c r="C73" s="25">
        <v>917</v>
      </c>
      <c r="D73" s="5"/>
    </row>
    <row r="74" spans="1:4" ht="15.75" x14ac:dyDescent="0.25">
      <c r="A74" s="94"/>
      <c r="B74" s="7" t="s">
        <v>42</v>
      </c>
      <c r="C74" s="25"/>
      <c r="D74" s="7"/>
    </row>
    <row r="75" spans="1:4" ht="27" customHeight="1" x14ac:dyDescent="0.25">
      <c r="A75" s="94"/>
      <c r="B75" s="7" t="s">
        <v>41</v>
      </c>
      <c r="C75" s="25"/>
      <c r="D75" s="7"/>
    </row>
    <row r="76" spans="1:4" ht="19.5" customHeight="1" x14ac:dyDescent="0.25">
      <c r="A76" s="94"/>
      <c r="B76" s="7" t="s">
        <v>40</v>
      </c>
      <c r="C76" s="25"/>
      <c r="D76" s="7"/>
    </row>
    <row r="77" spans="1:4" ht="28.5" customHeight="1" x14ac:dyDescent="0.25">
      <c r="A77" s="94"/>
      <c r="B77" s="7" t="s">
        <v>39</v>
      </c>
      <c r="C77" s="25"/>
      <c r="D77" s="7"/>
    </row>
    <row r="78" spans="1:4" ht="93" customHeight="1" x14ac:dyDescent="0.25">
      <c r="A78" s="94"/>
      <c r="B78" s="7" t="s">
        <v>38</v>
      </c>
      <c r="C78" s="25"/>
      <c r="D78" s="7"/>
    </row>
    <row r="79" spans="1:4" ht="63.75" customHeight="1" x14ac:dyDescent="0.25">
      <c r="A79" s="94"/>
      <c r="B79" s="5" t="s">
        <v>37</v>
      </c>
      <c r="C79" s="28"/>
      <c r="D79" s="5"/>
    </row>
    <row r="80" spans="1:4" ht="67.5" customHeight="1" x14ac:dyDescent="0.25">
      <c r="A80" s="88"/>
      <c r="B80" s="5" t="s">
        <v>36</v>
      </c>
      <c r="C80" s="28"/>
      <c r="D80" s="5"/>
    </row>
    <row r="81" spans="1:5" ht="94.5" customHeight="1" x14ac:dyDescent="0.25">
      <c r="A81" s="82" t="s">
        <v>168</v>
      </c>
      <c r="B81" s="83"/>
      <c r="C81" s="83"/>
      <c r="D81" s="84"/>
      <c r="E81" s="32"/>
    </row>
    <row r="82" spans="1:5" ht="31.5" customHeight="1" x14ac:dyDescent="0.25">
      <c r="A82" s="3">
        <v>7</v>
      </c>
      <c r="B82" s="7" t="s">
        <v>35</v>
      </c>
      <c r="C82" s="3"/>
      <c r="D82" s="3" t="s">
        <v>4</v>
      </c>
    </row>
    <row r="83" spans="1:5" ht="45.75" customHeight="1" x14ac:dyDescent="0.25">
      <c r="A83" s="87"/>
      <c r="B83" s="5" t="s">
        <v>34</v>
      </c>
      <c r="C83" s="49" t="s">
        <v>267</v>
      </c>
      <c r="D83" s="5"/>
    </row>
    <row r="84" spans="1:5" ht="33.75" customHeight="1" x14ac:dyDescent="0.25">
      <c r="A84" s="94"/>
      <c r="B84" s="5" t="s">
        <v>33</v>
      </c>
      <c r="C84" s="73" t="s">
        <v>59</v>
      </c>
      <c r="D84" s="5"/>
    </row>
    <row r="85" spans="1:5" ht="33.75" customHeight="1" x14ac:dyDescent="0.25">
      <c r="A85" s="94"/>
      <c r="B85" s="5" t="s">
        <v>32</v>
      </c>
      <c r="C85" s="41" t="s">
        <v>179</v>
      </c>
      <c r="D85" s="5"/>
    </row>
    <row r="86" spans="1:5" ht="33.75" customHeight="1" x14ac:dyDescent="0.25">
      <c r="A86" s="88"/>
      <c r="B86" s="5" t="s">
        <v>31</v>
      </c>
      <c r="C86" s="41" t="s">
        <v>180</v>
      </c>
      <c r="D86" s="5"/>
    </row>
    <row r="87" spans="1:5" ht="46.5" customHeight="1" x14ac:dyDescent="0.25">
      <c r="A87" s="98" t="s">
        <v>268</v>
      </c>
      <c r="B87" s="99"/>
      <c r="C87" s="99"/>
      <c r="D87" s="100"/>
    </row>
    <row r="88" spans="1:5" ht="31.5" customHeight="1" x14ac:dyDescent="0.25">
      <c r="A88" s="3">
        <v>8</v>
      </c>
      <c r="B88" s="7" t="s">
        <v>163</v>
      </c>
      <c r="C88" s="37">
        <f>C89+C90+C91+C92+C93</f>
        <v>25329</v>
      </c>
      <c r="D88" s="3" t="s">
        <v>4</v>
      </c>
    </row>
    <row r="89" spans="1:5" ht="18.75" customHeight="1" x14ac:dyDescent="0.25">
      <c r="A89" s="107"/>
      <c r="B89" s="5" t="s">
        <v>30</v>
      </c>
      <c r="C89" s="37">
        <v>0</v>
      </c>
      <c r="D89" s="17"/>
    </row>
    <row r="90" spans="1:5" ht="18.75" customHeight="1" x14ac:dyDescent="0.25">
      <c r="A90" s="108"/>
      <c r="B90" s="5" t="s">
        <v>29</v>
      </c>
      <c r="C90" s="37">
        <v>0</v>
      </c>
      <c r="D90" s="17"/>
    </row>
    <row r="91" spans="1:5" ht="18.75" customHeight="1" x14ac:dyDescent="0.25">
      <c r="A91" s="108"/>
      <c r="B91" s="5" t="s">
        <v>28</v>
      </c>
      <c r="C91" s="37">
        <v>25329</v>
      </c>
      <c r="D91" s="17"/>
    </row>
    <row r="92" spans="1:5" ht="18.75" customHeight="1" x14ac:dyDescent="0.25">
      <c r="A92" s="108"/>
      <c r="B92" s="5" t="s">
        <v>27</v>
      </c>
      <c r="C92" s="37">
        <v>0</v>
      </c>
      <c r="D92" s="17"/>
    </row>
    <row r="93" spans="1:5" ht="33.75" customHeight="1" x14ac:dyDescent="0.25">
      <c r="A93" s="109"/>
      <c r="B93" s="5" t="s">
        <v>26</v>
      </c>
      <c r="C93" s="37">
        <v>0</v>
      </c>
      <c r="D93" s="17"/>
    </row>
    <row r="94" spans="1:5" ht="31.5" customHeight="1" x14ac:dyDescent="0.25">
      <c r="A94" s="82" t="s">
        <v>306</v>
      </c>
      <c r="B94" s="83"/>
      <c r="C94" s="83"/>
      <c r="D94" s="84"/>
    </row>
    <row r="95" spans="1:5" ht="46.5" customHeight="1" x14ac:dyDescent="0.25">
      <c r="A95" s="3">
        <v>9</v>
      </c>
      <c r="B95" s="7" t="s">
        <v>25</v>
      </c>
      <c r="C95" s="3" t="s">
        <v>59</v>
      </c>
      <c r="D95" s="3" t="s">
        <v>4</v>
      </c>
    </row>
    <row r="96" spans="1:5" ht="31.5" customHeight="1" x14ac:dyDescent="0.25">
      <c r="A96" s="82" t="s">
        <v>157</v>
      </c>
      <c r="B96" s="83"/>
      <c r="C96" s="83"/>
      <c r="D96" s="84"/>
    </row>
    <row r="97" spans="1:4" ht="21.75" customHeight="1" x14ac:dyDescent="0.25">
      <c r="A97" s="3">
        <v>10</v>
      </c>
      <c r="B97" s="7" t="s">
        <v>24</v>
      </c>
      <c r="C97" s="6"/>
      <c r="D97" s="3" t="s">
        <v>4</v>
      </c>
    </row>
    <row r="98" spans="1:4" ht="32.25" customHeight="1" x14ac:dyDescent="0.25">
      <c r="A98" s="107"/>
      <c r="B98" s="5" t="s">
        <v>23</v>
      </c>
      <c r="C98" s="3" t="s">
        <v>59</v>
      </c>
      <c r="D98" s="18"/>
    </row>
    <row r="99" spans="1:4" ht="30.75" customHeight="1" x14ac:dyDescent="0.25">
      <c r="A99" s="108"/>
      <c r="B99" s="5" t="s">
        <v>22</v>
      </c>
      <c r="C99" s="3" t="s">
        <v>59</v>
      </c>
      <c r="D99" s="3" t="s">
        <v>4</v>
      </c>
    </row>
    <row r="100" spans="1:4" ht="32.25" customHeight="1" x14ac:dyDescent="0.25">
      <c r="A100" s="108"/>
      <c r="B100" s="5" t="s">
        <v>21</v>
      </c>
      <c r="C100" s="3" t="s">
        <v>59</v>
      </c>
      <c r="D100" s="3" t="s">
        <v>4</v>
      </c>
    </row>
    <row r="101" spans="1:4" ht="45.75" customHeight="1" x14ac:dyDescent="0.25">
      <c r="A101" s="108"/>
      <c r="B101" s="5" t="s">
        <v>20</v>
      </c>
      <c r="C101" s="81" t="s">
        <v>59</v>
      </c>
      <c r="D101" s="3" t="s">
        <v>18</v>
      </c>
    </row>
    <row r="102" spans="1:4" ht="64.5" customHeight="1" x14ac:dyDescent="0.25">
      <c r="A102" s="108"/>
      <c r="B102" s="5" t="s">
        <v>19</v>
      </c>
      <c r="C102" s="81" t="s">
        <v>59</v>
      </c>
      <c r="D102" s="3" t="s">
        <v>18</v>
      </c>
    </row>
    <row r="103" spans="1:4" ht="48.75" customHeight="1" x14ac:dyDescent="0.25">
      <c r="A103" s="109"/>
      <c r="B103" s="5" t="s">
        <v>17</v>
      </c>
      <c r="C103" s="3" t="s">
        <v>59</v>
      </c>
      <c r="D103" s="3" t="s">
        <v>14</v>
      </c>
    </row>
    <row r="104" spans="1:4" ht="99" customHeight="1" x14ac:dyDescent="0.25">
      <c r="A104" s="113" t="s">
        <v>322</v>
      </c>
      <c r="B104" s="114"/>
      <c r="C104" s="114"/>
      <c r="D104" s="115"/>
    </row>
    <row r="105" spans="1:4" ht="33.75" customHeight="1" x14ac:dyDescent="0.25">
      <c r="A105" s="3">
        <v>11</v>
      </c>
      <c r="B105" s="7" t="s">
        <v>16</v>
      </c>
      <c r="C105" s="3"/>
      <c r="D105" s="3" t="s">
        <v>14</v>
      </c>
    </row>
    <row r="106" spans="1:4" ht="18" customHeight="1" x14ac:dyDescent="0.25">
      <c r="A106" s="107"/>
      <c r="B106" s="5" t="s">
        <v>13</v>
      </c>
      <c r="C106" s="51" t="s">
        <v>59</v>
      </c>
      <c r="D106" s="17"/>
    </row>
    <row r="107" spans="1:4" ht="31.5" customHeight="1" x14ac:dyDescent="0.25">
      <c r="A107" s="108"/>
      <c r="B107" s="5" t="s">
        <v>12</v>
      </c>
      <c r="C107" s="51" t="s">
        <v>59</v>
      </c>
      <c r="D107" s="17"/>
    </row>
    <row r="108" spans="1:4" ht="30" customHeight="1" x14ac:dyDescent="0.25">
      <c r="A108" s="108"/>
      <c r="B108" s="5" t="s">
        <v>11</v>
      </c>
      <c r="C108" s="51" t="s">
        <v>59</v>
      </c>
      <c r="D108" s="17"/>
    </row>
    <row r="109" spans="1:4" ht="30" customHeight="1" x14ac:dyDescent="0.25">
      <c r="A109" s="108"/>
      <c r="B109" s="5" t="s">
        <v>159</v>
      </c>
      <c r="C109" s="74">
        <v>43065486</v>
      </c>
      <c r="D109" s="3" t="s">
        <v>4</v>
      </c>
    </row>
    <row r="110" spans="1:4" ht="18" customHeight="1" x14ac:dyDescent="0.25">
      <c r="A110" s="109"/>
      <c r="B110" s="5" t="s">
        <v>10</v>
      </c>
      <c r="C110" s="3" t="s">
        <v>59</v>
      </c>
      <c r="D110" s="17"/>
    </row>
    <row r="111" spans="1:4" ht="47.25" customHeight="1" x14ac:dyDescent="0.25">
      <c r="A111" s="82" t="s">
        <v>303</v>
      </c>
      <c r="B111" s="83"/>
      <c r="C111" s="83"/>
      <c r="D111" s="84"/>
    </row>
    <row r="112" spans="1:4" ht="63" customHeight="1" x14ac:dyDescent="0.25">
      <c r="A112" s="3">
        <v>12</v>
      </c>
      <c r="B112" s="7" t="s">
        <v>9</v>
      </c>
      <c r="C112" s="64" t="s">
        <v>276</v>
      </c>
      <c r="D112" s="17"/>
    </row>
    <row r="113" spans="1:4" ht="32.25" customHeight="1" x14ac:dyDescent="0.25">
      <c r="A113" s="98" t="s">
        <v>275</v>
      </c>
      <c r="B113" s="99"/>
      <c r="C113" s="99"/>
      <c r="D113" s="100"/>
    </row>
    <row r="114" spans="1:4" ht="31.5" x14ac:dyDescent="0.25">
      <c r="A114" s="3">
        <v>13</v>
      </c>
      <c r="B114" s="4" t="s">
        <v>8</v>
      </c>
      <c r="C114" s="51">
        <v>6</v>
      </c>
      <c r="D114" s="3" t="s">
        <v>4</v>
      </c>
    </row>
    <row r="115" spans="1:4" ht="30.75" customHeight="1" x14ac:dyDescent="0.25">
      <c r="A115" s="113" t="s">
        <v>304</v>
      </c>
      <c r="B115" s="114"/>
      <c r="C115" s="114"/>
      <c r="D115" s="115"/>
    </row>
    <row r="116" spans="1:4" ht="78.75" x14ac:dyDescent="0.25">
      <c r="A116" s="3">
        <v>14</v>
      </c>
      <c r="B116" s="4" t="s">
        <v>7</v>
      </c>
      <c r="C116" s="51">
        <v>62428.59</v>
      </c>
      <c r="D116" s="3" t="s">
        <v>4</v>
      </c>
    </row>
    <row r="117" spans="1:4" ht="33.75" customHeight="1" x14ac:dyDescent="0.25">
      <c r="A117" s="113" t="s">
        <v>305</v>
      </c>
      <c r="B117" s="114"/>
      <c r="C117" s="114"/>
      <c r="D117" s="115"/>
    </row>
    <row r="118" spans="1:4" ht="31.5" x14ac:dyDescent="0.25">
      <c r="A118" s="3">
        <v>15</v>
      </c>
      <c r="B118" s="4" t="s">
        <v>6</v>
      </c>
      <c r="C118" s="75">
        <v>2439117</v>
      </c>
      <c r="D118" s="3" t="s">
        <v>4</v>
      </c>
    </row>
    <row r="119" spans="1:4" ht="18" customHeight="1" x14ac:dyDescent="0.25">
      <c r="A119" s="82" t="s">
        <v>307</v>
      </c>
      <c r="B119" s="83"/>
      <c r="C119" s="83"/>
      <c r="D119" s="84"/>
    </row>
    <row r="120" spans="1:4" ht="15.75" x14ac:dyDescent="0.25">
      <c r="A120" s="3">
        <v>16</v>
      </c>
      <c r="B120" s="4" t="s">
        <v>5</v>
      </c>
      <c r="C120" s="51">
        <v>22.9</v>
      </c>
      <c r="D120" s="3" t="s">
        <v>4</v>
      </c>
    </row>
    <row r="121" spans="1:4" ht="20.25" customHeight="1" x14ac:dyDescent="0.25">
      <c r="A121" s="82" t="s">
        <v>308</v>
      </c>
      <c r="B121" s="83"/>
      <c r="C121" s="83"/>
      <c r="D121" s="84"/>
    </row>
    <row r="122" spans="1:4" ht="238.5" customHeight="1" x14ac:dyDescent="0.25">
      <c r="A122" s="3">
        <v>17</v>
      </c>
      <c r="B122" s="4" t="s">
        <v>3</v>
      </c>
      <c r="C122" s="3" t="s">
        <v>59</v>
      </c>
      <c r="D122" s="3" t="s">
        <v>2</v>
      </c>
    </row>
    <row r="123" spans="1:4" ht="30" customHeight="1" x14ac:dyDescent="0.25">
      <c r="A123" s="82" t="s">
        <v>161</v>
      </c>
      <c r="B123" s="83"/>
      <c r="C123" s="83"/>
      <c r="D123" s="84"/>
    </row>
    <row r="124" spans="1:4" ht="108.75" customHeight="1" x14ac:dyDescent="0.25">
      <c r="A124" s="3">
        <v>18</v>
      </c>
      <c r="B124" s="4" t="s">
        <v>1</v>
      </c>
      <c r="C124" s="3" t="s">
        <v>59</v>
      </c>
      <c r="D124" s="3" t="s">
        <v>0</v>
      </c>
    </row>
    <row r="125" spans="1:4" ht="15.75" x14ac:dyDescent="0.25">
      <c r="A125" s="1"/>
    </row>
  </sheetData>
  <mergeCells count="37">
    <mergeCell ref="A94:D94"/>
    <mergeCell ref="A115:D115"/>
    <mergeCell ref="A117:D117"/>
    <mergeCell ref="A119:D119"/>
    <mergeCell ref="A121:D121"/>
    <mergeCell ref="A113:D113"/>
    <mergeCell ref="A111:D111"/>
    <mergeCell ref="A22:A24"/>
    <mergeCell ref="A1:D1"/>
    <mergeCell ref="A2:D2"/>
    <mergeCell ref="A3:D3"/>
    <mergeCell ref="A11:A14"/>
    <mergeCell ref="A16:A19"/>
    <mergeCell ref="A20:D20"/>
    <mergeCell ref="A26:A30"/>
    <mergeCell ref="A32:A33"/>
    <mergeCell ref="A35:A36"/>
    <mergeCell ref="A39:A43"/>
    <mergeCell ref="A46:A49"/>
    <mergeCell ref="A37:D37"/>
    <mergeCell ref="A44:D44"/>
    <mergeCell ref="A123:D123"/>
    <mergeCell ref="A50:D50"/>
    <mergeCell ref="A106:A110"/>
    <mergeCell ref="B51:B52"/>
    <mergeCell ref="D51:D52"/>
    <mergeCell ref="A83:A86"/>
    <mergeCell ref="A89:A93"/>
    <mergeCell ref="A98:A103"/>
    <mergeCell ref="A51:A52"/>
    <mergeCell ref="A55:A80"/>
    <mergeCell ref="C51:C52"/>
    <mergeCell ref="A53:D53"/>
    <mergeCell ref="A87:D87"/>
    <mergeCell ref="A96:D96"/>
    <mergeCell ref="A104:D104"/>
    <mergeCell ref="A81:D81"/>
  </mergeCells>
  <pageMargins left="0.70866141732283472" right="0.11811023622047245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25"/>
  <sheetViews>
    <sheetView topLeftCell="A100" zoomScaleNormal="100" workbookViewId="0">
      <selection activeCell="K107" sqref="K107"/>
    </sheetView>
  </sheetViews>
  <sheetFormatPr defaultRowHeight="15" x14ac:dyDescent="0.25"/>
  <cols>
    <col min="1" max="1" width="9.140625" style="13"/>
    <col min="2" max="2" width="37.140625" style="13" customWidth="1"/>
    <col min="3" max="3" width="28.140625" style="14" customWidth="1"/>
    <col min="4" max="4" width="17.5703125" style="13" customWidth="1"/>
  </cols>
  <sheetData>
    <row r="1" spans="1:4" ht="18.75" x14ac:dyDescent="0.25">
      <c r="A1" s="85" t="s">
        <v>88</v>
      </c>
      <c r="B1" s="85"/>
      <c r="C1" s="85"/>
      <c r="D1" s="85"/>
    </row>
    <row r="2" spans="1:4" ht="18.75" x14ac:dyDescent="0.25">
      <c r="A2" s="85" t="s">
        <v>113</v>
      </c>
      <c r="B2" s="85"/>
      <c r="C2" s="85"/>
      <c r="D2" s="85"/>
    </row>
    <row r="3" spans="1:4" ht="15.75" x14ac:dyDescent="0.25">
      <c r="A3" s="86" t="s">
        <v>86</v>
      </c>
      <c r="B3" s="86"/>
      <c r="C3" s="86"/>
      <c r="D3" s="86"/>
    </row>
    <row r="4" spans="1:4" ht="15.75" x14ac:dyDescent="0.25">
      <c r="A4" s="12"/>
    </row>
    <row r="5" spans="1:4" ht="32.25" customHeight="1" x14ac:dyDescent="0.25">
      <c r="A5" s="3" t="s">
        <v>85</v>
      </c>
      <c r="B5" s="6" t="s">
        <v>84</v>
      </c>
      <c r="C5" s="6" t="s">
        <v>83</v>
      </c>
      <c r="D5" s="6" t="s">
        <v>82</v>
      </c>
    </row>
    <row r="6" spans="1:4" ht="15.75" x14ac:dyDescent="0.25">
      <c r="A6" s="3">
        <v>1</v>
      </c>
      <c r="B6" s="6" t="s">
        <v>81</v>
      </c>
      <c r="C6" s="3"/>
      <c r="D6" s="3" t="s">
        <v>79</v>
      </c>
    </row>
    <row r="7" spans="1:4" ht="31.5" x14ac:dyDescent="0.25">
      <c r="A7" s="10" t="s">
        <v>78</v>
      </c>
      <c r="B7" s="6" t="s">
        <v>77</v>
      </c>
      <c r="C7" s="3" t="s">
        <v>114</v>
      </c>
      <c r="D7" s="6"/>
    </row>
    <row r="8" spans="1:4" ht="15.75" x14ac:dyDescent="0.25">
      <c r="A8" s="10" t="s">
        <v>75</v>
      </c>
      <c r="B8" s="6" t="s">
        <v>74</v>
      </c>
      <c r="C8" s="3">
        <v>69</v>
      </c>
      <c r="D8" s="6"/>
    </row>
    <row r="9" spans="1:4" ht="15.75" x14ac:dyDescent="0.25">
      <c r="A9" s="10" t="s">
        <v>73</v>
      </c>
      <c r="B9" s="6" t="s">
        <v>72</v>
      </c>
      <c r="C9" s="3">
        <v>3.5</v>
      </c>
      <c r="D9" s="6"/>
    </row>
    <row r="10" spans="1:4" ht="49.5" customHeight="1" x14ac:dyDescent="0.25">
      <c r="A10" s="10" t="s">
        <v>71</v>
      </c>
      <c r="B10" s="6" t="s">
        <v>144</v>
      </c>
      <c r="C10" s="52">
        <f>SUM(C11:C14)</f>
        <v>427155</v>
      </c>
      <c r="D10" s="6"/>
    </row>
    <row r="11" spans="1:4" ht="15.75" x14ac:dyDescent="0.25">
      <c r="A11" s="91"/>
      <c r="B11" s="15" t="s">
        <v>89</v>
      </c>
      <c r="C11" s="51">
        <v>104984.2</v>
      </c>
      <c r="D11" s="6"/>
    </row>
    <row r="12" spans="1:4" ht="15.75" x14ac:dyDescent="0.25">
      <c r="A12" s="92"/>
      <c r="B12" s="15" t="s">
        <v>90</v>
      </c>
      <c r="C12" s="51">
        <v>151853.70000000001</v>
      </c>
      <c r="D12" s="6"/>
    </row>
    <row r="13" spans="1:4" ht="15.75" x14ac:dyDescent="0.25">
      <c r="A13" s="92"/>
      <c r="B13" s="15" t="s">
        <v>91</v>
      </c>
      <c r="C13" s="51">
        <v>35507.800000000003</v>
      </c>
      <c r="D13" s="6"/>
    </row>
    <row r="14" spans="1:4" ht="15.75" x14ac:dyDescent="0.25">
      <c r="A14" s="93"/>
      <c r="B14" s="15" t="s">
        <v>92</v>
      </c>
      <c r="C14" s="51">
        <v>134809.29999999999</v>
      </c>
      <c r="D14" s="6"/>
    </row>
    <row r="15" spans="1:4" ht="34.5" x14ac:dyDescent="0.25">
      <c r="A15" s="10" t="s">
        <v>70</v>
      </c>
      <c r="B15" s="6" t="s">
        <v>69</v>
      </c>
      <c r="C15" s="52">
        <f>SUM(C16:C19)</f>
        <v>50818.57</v>
      </c>
      <c r="D15" s="6"/>
    </row>
    <row r="16" spans="1:4" ht="15.75" x14ac:dyDescent="0.25">
      <c r="A16" s="91"/>
      <c r="B16" s="15" t="s">
        <v>89</v>
      </c>
      <c r="C16" s="51">
        <v>3795.8</v>
      </c>
      <c r="D16" s="6"/>
    </row>
    <row r="17" spans="1:4" ht="15.75" x14ac:dyDescent="0.25">
      <c r="A17" s="92"/>
      <c r="B17" s="15" t="s">
        <v>90</v>
      </c>
      <c r="C17" s="51">
        <v>16491.41</v>
      </c>
      <c r="D17" s="6"/>
    </row>
    <row r="18" spans="1:4" ht="15.75" x14ac:dyDescent="0.25">
      <c r="A18" s="92"/>
      <c r="B18" s="15" t="s">
        <v>91</v>
      </c>
      <c r="C18" s="51">
        <v>6766.57</v>
      </c>
      <c r="D18" s="6"/>
    </row>
    <row r="19" spans="1:4" ht="15.75" x14ac:dyDescent="0.25">
      <c r="A19" s="93"/>
      <c r="B19" s="15" t="s">
        <v>92</v>
      </c>
      <c r="C19" s="51">
        <v>23764.79</v>
      </c>
      <c r="D19" s="6"/>
    </row>
    <row r="20" spans="1:4" ht="18" customHeight="1" x14ac:dyDescent="0.25">
      <c r="A20" s="95" t="s">
        <v>153</v>
      </c>
      <c r="B20" s="96"/>
      <c r="C20" s="96"/>
      <c r="D20" s="97"/>
    </row>
    <row r="21" spans="1:4" ht="18.75" customHeight="1" x14ac:dyDescent="0.25">
      <c r="A21" s="3">
        <v>2</v>
      </c>
      <c r="B21" s="6" t="s">
        <v>68</v>
      </c>
      <c r="C21" s="3"/>
      <c r="D21" s="3" t="s">
        <v>4</v>
      </c>
    </row>
    <row r="22" spans="1:4" ht="15.75" customHeight="1" x14ac:dyDescent="0.25">
      <c r="A22" s="87"/>
      <c r="B22" s="15" t="s">
        <v>93</v>
      </c>
      <c r="C22" s="27">
        <v>634.4</v>
      </c>
      <c r="D22" s="6"/>
    </row>
    <row r="23" spans="1:4" ht="15.75" customHeight="1" x14ac:dyDescent="0.25">
      <c r="A23" s="94"/>
      <c r="B23" s="15" t="s">
        <v>170</v>
      </c>
      <c r="C23" s="37">
        <v>576.19600000000003</v>
      </c>
      <c r="D23" s="6"/>
    </row>
    <row r="24" spans="1:4" ht="15.75" customHeight="1" x14ac:dyDescent="0.25">
      <c r="A24" s="88"/>
      <c r="B24" s="15" t="s">
        <v>94</v>
      </c>
      <c r="C24" s="38">
        <f>C23/C22</f>
        <v>0.90825346784363181</v>
      </c>
      <c r="D24" s="6"/>
    </row>
    <row r="25" spans="1:4" ht="34.5" x14ac:dyDescent="0.25">
      <c r="A25" s="10" t="s">
        <v>67</v>
      </c>
      <c r="B25" s="4" t="s">
        <v>147</v>
      </c>
      <c r="C25" s="45">
        <f>SUM(C26:C30)</f>
        <v>576.19599999999991</v>
      </c>
      <c r="D25" s="6"/>
    </row>
    <row r="26" spans="1:4" ht="15.75" customHeight="1" x14ac:dyDescent="0.25">
      <c r="A26" s="87"/>
      <c r="B26" s="15" t="s">
        <v>95</v>
      </c>
      <c r="C26" s="46">
        <v>26.864000000000001</v>
      </c>
      <c r="D26" s="6"/>
    </row>
    <row r="27" spans="1:4" ht="15.75" customHeight="1" x14ac:dyDescent="0.25">
      <c r="A27" s="94"/>
      <c r="B27" s="15" t="s">
        <v>96</v>
      </c>
      <c r="C27" s="46">
        <v>371.33199999999999</v>
      </c>
      <c r="D27" s="6"/>
    </row>
    <row r="28" spans="1:4" ht="15.75" customHeight="1" x14ac:dyDescent="0.25">
      <c r="A28" s="94"/>
      <c r="B28" s="15" t="s">
        <v>97</v>
      </c>
      <c r="C28" s="46">
        <v>122.134</v>
      </c>
      <c r="D28" s="6"/>
    </row>
    <row r="29" spans="1:4" ht="15.75" customHeight="1" x14ac:dyDescent="0.25">
      <c r="A29" s="94"/>
      <c r="B29" s="15" t="s">
        <v>98</v>
      </c>
      <c r="C29" s="46">
        <v>55.438000000000002</v>
      </c>
      <c r="D29" s="6"/>
    </row>
    <row r="30" spans="1:4" ht="15.75" customHeight="1" x14ac:dyDescent="0.25">
      <c r="A30" s="88"/>
      <c r="B30" s="15" t="s">
        <v>99</v>
      </c>
      <c r="C30" s="46">
        <v>0.42799999999999999</v>
      </c>
      <c r="D30" s="6"/>
    </row>
    <row r="31" spans="1:4" ht="34.5" customHeight="1" x14ac:dyDescent="0.25">
      <c r="A31" s="10" t="s">
        <v>65</v>
      </c>
      <c r="B31" s="4" t="s">
        <v>64</v>
      </c>
      <c r="C31" s="3"/>
      <c r="D31" s="6"/>
    </row>
    <row r="32" spans="1:4" ht="15.75" x14ac:dyDescent="0.25">
      <c r="A32" s="87"/>
      <c r="B32" s="15" t="s">
        <v>93</v>
      </c>
      <c r="C32" s="27">
        <v>561</v>
      </c>
      <c r="D32" s="6"/>
    </row>
    <row r="33" spans="1:4" ht="15.75" x14ac:dyDescent="0.25">
      <c r="A33" s="88"/>
      <c r="B33" s="15" t="s">
        <v>100</v>
      </c>
      <c r="C33" s="46">
        <v>502.38099999999997</v>
      </c>
      <c r="D33" s="6"/>
    </row>
    <row r="34" spans="1:4" ht="31.5" x14ac:dyDescent="0.25">
      <c r="A34" s="10" t="s">
        <v>63</v>
      </c>
      <c r="B34" s="7" t="s">
        <v>62</v>
      </c>
      <c r="C34" s="6"/>
      <c r="D34" s="6"/>
    </row>
    <row r="35" spans="1:4" ht="15.75" x14ac:dyDescent="0.25">
      <c r="A35" s="87"/>
      <c r="B35" s="15" t="s">
        <v>93</v>
      </c>
      <c r="C35" s="27">
        <v>73.400000000000006</v>
      </c>
      <c r="D35" s="6"/>
    </row>
    <row r="36" spans="1:4" ht="15.75" x14ac:dyDescent="0.25">
      <c r="A36" s="88"/>
      <c r="B36" s="15" t="s">
        <v>100</v>
      </c>
      <c r="C36" s="46">
        <v>73.814999999999998</v>
      </c>
      <c r="D36" s="6"/>
    </row>
    <row r="37" spans="1:4" ht="66" customHeight="1" x14ac:dyDescent="0.25">
      <c r="A37" s="98" t="s">
        <v>315</v>
      </c>
      <c r="B37" s="99"/>
      <c r="C37" s="99"/>
      <c r="D37" s="100"/>
    </row>
    <row r="38" spans="1:4" ht="31.5" x14ac:dyDescent="0.25">
      <c r="A38" s="3">
        <v>3</v>
      </c>
      <c r="B38" s="4" t="s">
        <v>61</v>
      </c>
      <c r="C38" s="3" t="s">
        <v>171</v>
      </c>
      <c r="D38" s="3" t="s">
        <v>4</v>
      </c>
    </row>
    <row r="39" spans="1:4" ht="15.75" x14ac:dyDescent="0.25">
      <c r="A39" s="87"/>
      <c r="B39" s="15" t="s">
        <v>101</v>
      </c>
      <c r="C39" s="45" t="s">
        <v>279</v>
      </c>
      <c r="D39" s="6"/>
    </row>
    <row r="40" spans="1:4" ht="15.75" x14ac:dyDescent="0.25">
      <c r="A40" s="94"/>
      <c r="B40" s="15" t="s">
        <v>102</v>
      </c>
      <c r="C40" s="46" t="s">
        <v>277</v>
      </c>
      <c r="D40" s="6"/>
    </row>
    <row r="41" spans="1:4" ht="31.5" x14ac:dyDescent="0.25">
      <c r="A41" s="94"/>
      <c r="B41" s="15" t="s">
        <v>103</v>
      </c>
      <c r="C41" s="46" t="s">
        <v>278</v>
      </c>
      <c r="D41" s="6"/>
    </row>
    <row r="42" spans="1:4" ht="15.75" x14ac:dyDescent="0.25">
      <c r="A42" s="94"/>
      <c r="B42" s="15" t="s">
        <v>104</v>
      </c>
      <c r="C42" s="48" t="s">
        <v>280</v>
      </c>
      <c r="D42" s="6"/>
    </row>
    <row r="43" spans="1:4" ht="15.75" x14ac:dyDescent="0.25">
      <c r="A43" s="88"/>
      <c r="B43" s="15" t="s">
        <v>105</v>
      </c>
      <c r="C43" s="48" t="s">
        <v>281</v>
      </c>
      <c r="D43" s="6"/>
    </row>
    <row r="44" spans="1:4" ht="32.25" customHeight="1" x14ac:dyDescent="0.25">
      <c r="A44" s="110" t="s">
        <v>148</v>
      </c>
      <c r="B44" s="111"/>
      <c r="C44" s="111"/>
      <c r="D44" s="112"/>
    </row>
    <row r="45" spans="1:4" ht="31.5" x14ac:dyDescent="0.25">
      <c r="A45" s="3">
        <v>4</v>
      </c>
      <c r="B45" s="7" t="s">
        <v>60</v>
      </c>
      <c r="C45" s="3"/>
      <c r="D45" s="3" t="s">
        <v>4</v>
      </c>
    </row>
    <row r="46" spans="1:4" ht="15.75" customHeight="1" x14ac:dyDescent="0.25">
      <c r="A46" s="104"/>
      <c r="B46" s="70" t="s">
        <v>106</v>
      </c>
      <c r="C46" s="40" t="s">
        <v>266</v>
      </c>
      <c r="D46" s="40"/>
    </row>
    <row r="47" spans="1:4" ht="15.75" customHeight="1" x14ac:dyDescent="0.25">
      <c r="A47" s="105"/>
      <c r="B47" s="70" t="s">
        <v>107</v>
      </c>
      <c r="C47" s="37" t="s">
        <v>263</v>
      </c>
      <c r="D47" s="40"/>
    </row>
    <row r="48" spans="1:4" ht="15.75" customHeight="1" x14ac:dyDescent="0.25">
      <c r="A48" s="105"/>
      <c r="B48" s="70" t="s">
        <v>108</v>
      </c>
      <c r="C48" s="37" t="s">
        <v>59</v>
      </c>
      <c r="D48" s="40"/>
    </row>
    <row r="49" spans="1:4" ht="31.5" x14ac:dyDescent="0.25">
      <c r="A49" s="106"/>
      <c r="B49" s="70" t="s">
        <v>109</v>
      </c>
      <c r="C49" s="37" t="s">
        <v>265</v>
      </c>
      <c r="D49" s="40"/>
    </row>
    <row r="50" spans="1:4" ht="19.5" customHeight="1" x14ac:dyDescent="0.25">
      <c r="A50" s="82" t="s">
        <v>150</v>
      </c>
      <c r="B50" s="83"/>
      <c r="C50" s="83"/>
      <c r="D50" s="84"/>
    </row>
    <row r="51" spans="1:4" ht="31.5" customHeight="1" x14ac:dyDescent="0.25">
      <c r="A51" s="89">
        <v>5</v>
      </c>
      <c r="B51" s="90" t="s">
        <v>58</v>
      </c>
      <c r="C51" s="87">
        <v>1.9</v>
      </c>
      <c r="D51" s="87" t="s">
        <v>57</v>
      </c>
    </row>
    <row r="52" spans="1:4" x14ac:dyDescent="0.25">
      <c r="A52" s="89"/>
      <c r="B52" s="90"/>
      <c r="C52" s="88"/>
      <c r="D52" s="88"/>
    </row>
    <row r="53" spans="1:4" ht="18" customHeight="1" x14ac:dyDescent="0.25">
      <c r="A53" s="82" t="s">
        <v>154</v>
      </c>
      <c r="B53" s="83"/>
      <c r="C53" s="83"/>
      <c r="D53" s="84"/>
    </row>
    <row r="54" spans="1:4" ht="31.5" x14ac:dyDescent="0.25">
      <c r="A54" s="3">
        <v>6</v>
      </c>
      <c r="B54" s="4" t="s">
        <v>56</v>
      </c>
      <c r="C54" s="3"/>
      <c r="D54" s="3" t="s">
        <v>4</v>
      </c>
    </row>
    <row r="55" spans="1:4" ht="15.75" x14ac:dyDescent="0.25">
      <c r="A55" s="87"/>
      <c r="B55" s="5" t="s">
        <v>55</v>
      </c>
      <c r="C55" s="19">
        <f>C56+C63+C68+C79+C80+C65</f>
        <v>97948.900000000009</v>
      </c>
      <c r="D55" s="6"/>
    </row>
    <row r="56" spans="1:4" ht="83.25" customHeight="1" x14ac:dyDescent="0.25">
      <c r="A56" s="94"/>
      <c r="B56" s="2" t="s">
        <v>54</v>
      </c>
      <c r="C56" s="31">
        <f>SUM(C57:C62)</f>
        <v>18221.8</v>
      </c>
      <c r="D56" s="6"/>
    </row>
    <row r="57" spans="1:4" ht="15.75" customHeight="1" x14ac:dyDescent="0.25">
      <c r="A57" s="94"/>
      <c r="B57" s="2" t="s">
        <v>53</v>
      </c>
      <c r="C57" s="19"/>
      <c r="D57" s="3"/>
    </row>
    <row r="58" spans="1:4" ht="15.75" customHeight="1" x14ac:dyDescent="0.25">
      <c r="A58" s="94"/>
      <c r="B58" s="5" t="s">
        <v>143</v>
      </c>
      <c r="C58" s="19"/>
      <c r="D58" s="6"/>
    </row>
    <row r="59" spans="1:4" ht="15.75" customHeight="1" x14ac:dyDescent="0.25">
      <c r="A59" s="94"/>
      <c r="B59" s="5" t="s">
        <v>52</v>
      </c>
      <c r="C59" s="19"/>
      <c r="D59" s="6"/>
    </row>
    <row r="60" spans="1:4" ht="15.75" customHeight="1" x14ac:dyDescent="0.25">
      <c r="A60" s="94"/>
      <c r="B60" s="5" t="s">
        <v>51</v>
      </c>
      <c r="C60" s="19"/>
      <c r="D60" s="6"/>
    </row>
    <row r="61" spans="1:4" ht="47.25" customHeight="1" x14ac:dyDescent="0.25">
      <c r="A61" s="94"/>
      <c r="B61" s="5" t="s">
        <v>140</v>
      </c>
      <c r="C61" s="19">
        <f>446.5</f>
        <v>446.5</v>
      </c>
      <c r="D61" s="6"/>
    </row>
    <row r="62" spans="1:4" ht="32.25" customHeight="1" x14ac:dyDescent="0.25">
      <c r="A62" s="94"/>
      <c r="B62" s="5" t="s">
        <v>141</v>
      </c>
      <c r="C62" s="19">
        <v>17775.3</v>
      </c>
      <c r="D62" s="6"/>
    </row>
    <row r="63" spans="1:4" ht="60.75" customHeight="1" x14ac:dyDescent="0.25">
      <c r="A63" s="94"/>
      <c r="B63" s="2" t="s">
        <v>50</v>
      </c>
      <c r="C63" s="31">
        <f>C64</f>
        <v>10669</v>
      </c>
      <c r="D63" s="6"/>
    </row>
    <row r="64" spans="1:4" ht="31.5" x14ac:dyDescent="0.25">
      <c r="A64" s="94"/>
      <c r="B64" s="4" t="s">
        <v>49</v>
      </c>
      <c r="C64" s="19">
        <v>10669</v>
      </c>
      <c r="D64" s="6"/>
    </row>
    <row r="65" spans="1:4" ht="67.5" customHeight="1" x14ac:dyDescent="0.25">
      <c r="A65" s="94"/>
      <c r="B65" s="5" t="s">
        <v>142</v>
      </c>
      <c r="C65" s="31">
        <f>C67</f>
        <v>5</v>
      </c>
      <c r="D65" s="5"/>
    </row>
    <row r="66" spans="1:4" ht="15.75" x14ac:dyDescent="0.25">
      <c r="A66" s="94"/>
      <c r="B66" s="8" t="s">
        <v>48</v>
      </c>
      <c r="C66" s="19"/>
      <c r="D66" s="5"/>
    </row>
    <row r="67" spans="1:4" ht="66.75" customHeight="1" x14ac:dyDescent="0.25">
      <c r="A67" s="94"/>
      <c r="B67" s="5" t="s">
        <v>47</v>
      </c>
      <c r="C67" s="25">
        <v>5</v>
      </c>
      <c r="D67" s="5"/>
    </row>
    <row r="68" spans="1:4" ht="48.75" customHeight="1" x14ac:dyDescent="0.25">
      <c r="A68" s="94"/>
      <c r="B68" s="5" t="s">
        <v>46</v>
      </c>
      <c r="C68" s="28">
        <f>C69+C74</f>
        <v>68225</v>
      </c>
      <c r="D68" s="5"/>
    </row>
    <row r="69" spans="1:4" ht="15.75" x14ac:dyDescent="0.25">
      <c r="A69" s="94"/>
      <c r="B69" s="7" t="s">
        <v>45</v>
      </c>
      <c r="C69" s="25">
        <f>C70+C71+C72+C73</f>
        <v>68225</v>
      </c>
      <c r="D69" s="7"/>
    </row>
    <row r="70" spans="1:4" ht="17.25" customHeight="1" x14ac:dyDescent="0.25">
      <c r="A70" s="94"/>
      <c r="B70" s="5" t="s">
        <v>44</v>
      </c>
      <c r="C70" s="25">
        <v>37444</v>
      </c>
      <c r="D70" s="5"/>
    </row>
    <row r="71" spans="1:4" ht="17.25" customHeight="1" x14ac:dyDescent="0.25">
      <c r="A71" s="94"/>
      <c r="B71" s="5" t="s">
        <v>43</v>
      </c>
      <c r="C71" s="25">
        <v>20843</v>
      </c>
      <c r="D71" s="5"/>
    </row>
    <row r="72" spans="1:4" ht="61.5" customHeight="1" x14ac:dyDescent="0.25">
      <c r="A72" s="94"/>
      <c r="B72" s="5" t="s">
        <v>139</v>
      </c>
      <c r="C72" s="25">
        <v>4296</v>
      </c>
      <c r="D72" s="5"/>
    </row>
    <row r="73" spans="1:4" ht="45.75" customHeight="1" x14ac:dyDescent="0.25">
      <c r="A73" s="94"/>
      <c r="B73" s="5" t="s">
        <v>127</v>
      </c>
      <c r="C73" s="25">
        <v>5642</v>
      </c>
      <c r="D73" s="5"/>
    </row>
    <row r="74" spans="1:4" ht="15.75" x14ac:dyDescent="0.25">
      <c r="A74" s="94"/>
      <c r="B74" s="7" t="s">
        <v>42</v>
      </c>
      <c r="C74" s="25">
        <f>C75+C76+C77+C78</f>
        <v>0</v>
      </c>
      <c r="D74" s="7"/>
    </row>
    <row r="75" spans="1:4" ht="27" customHeight="1" x14ac:dyDescent="0.25">
      <c r="A75" s="94"/>
      <c r="B75" s="7" t="s">
        <v>41</v>
      </c>
      <c r="C75" s="25"/>
      <c r="D75" s="7"/>
    </row>
    <row r="76" spans="1:4" ht="19.5" customHeight="1" x14ac:dyDescent="0.25">
      <c r="A76" s="94"/>
      <c r="B76" s="7" t="s">
        <v>40</v>
      </c>
      <c r="C76" s="25"/>
      <c r="D76" s="7"/>
    </row>
    <row r="77" spans="1:4" ht="28.5" customHeight="1" x14ac:dyDescent="0.25">
      <c r="A77" s="94"/>
      <c r="B77" s="7" t="s">
        <v>39</v>
      </c>
      <c r="C77" s="25"/>
      <c r="D77" s="7"/>
    </row>
    <row r="78" spans="1:4" ht="93" customHeight="1" x14ac:dyDescent="0.25">
      <c r="A78" s="94"/>
      <c r="B78" s="7" t="s">
        <v>38</v>
      </c>
      <c r="C78" s="25"/>
      <c r="D78" s="7"/>
    </row>
    <row r="79" spans="1:4" ht="63.75" customHeight="1" x14ac:dyDescent="0.25">
      <c r="A79" s="94"/>
      <c r="B79" s="5" t="s">
        <v>37</v>
      </c>
      <c r="C79" s="28">
        <v>826.5</v>
      </c>
      <c r="D79" s="5"/>
    </row>
    <row r="80" spans="1:4" ht="67.5" customHeight="1" x14ac:dyDescent="0.25">
      <c r="A80" s="88"/>
      <c r="B80" s="5" t="s">
        <v>36</v>
      </c>
      <c r="C80" s="28">
        <v>1.6</v>
      </c>
      <c r="D80" s="5"/>
    </row>
    <row r="81" spans="1:5" ht="98.25" customHeight="1" x14ac:dyDescent="0.25">
      <c r="A81" s="82" t="s">
        <v>168</v>
      </c>
      <c r="B81" s="83"/>
      <c r="C81" s="83"/>
      <c r="D81" s="84"/>
      <c r="E81" s="32"/>
    </row>
    <row r="82" spans="1:5" ht="33.75" customHeight="1" x14ac:dyDescent="0.25">
      <c r="A82" s="3">
        <v>7</v>
      </c>
      <c r="B82" s="7" t="s">
        <v>35</v>
      </c>
      <c r="C82" s="3"/>
      <c r="D82" s="3" t="s">
        <v>4</v>
      </c>
    </row>
    <row r="83" spans="1:5" ht="45.75" customHeight="1" x14ac:dyDescent="0.25">
      <c r="A83" s="87"/>
      <c r="B83" s="5" t="s">
        <v>34</v>
      </c>
      <c r="C83" s="49" t="s">
        <v>269</v>
      </c>
      <c r="D83" s="5"/>
    </row>
    <row r="84" spans="1:5" ht="33.75" customHeight="1" x14ac:dyDescent="0.25">
      <c r="A84" s="94"/>
      <c r="B84" s="5" t="s">
        <v>33</v>
      </c>
      <c r="C84" s="49" t="s">
        <v>59</v>
      </c>
      <c r="D84" s="5"/>
    </row>
    <row r="85" spans="1:5" ht="33.75" customHeight="1" x14ac:dyDescent="0.25">
      <c r="A85" s="94"/>
      <c r="B85" s="5" t="s">
        <v>32</v>
      </c>
      <c r="C85" s="41" t="s">
        <v>210</v>
      </c>
      <c r="D85" s="5"/>
    </row>
    <row r="86" spans="1:5" ht="33.75" customHeight="1" x14ac:dyDescent="0.25">
      <c r="A86" s="88"/>
      <c r="B86" s="5" t="s">
        <v>31</v>
      </c>
      <c r="C86" s="41" t="s">
        <v>211</v>
      </c>
      <c r="D86" s="5"/>
    </row>
    <row r="87" spans="1:5" ht="48" customHeight="1" x14ac:dyDescent="0.25">
      <c r="A87" s="110" t="s">
        <v>268</v>
      </c>
      <c r="B87" s="111"/>
      <c r="C87" s="111"/>
      <c r="D87" s="112"/>
    </row>
    <row r="88" spans="1:5" ht="31.5" customHeight="1" x14ac:dyDescent="0.25">
      <c r="A88" s="3">
        <v>8</v>
      </c>
      <c r="B88" s="7" t="s">
        <v>163</v>
      </c>
      <c r="C88" s="37">
        <f>C89+C91+C92+C93</f>
        <v>171575.38999999998</v>
      </c>
      <c r="D88" s="3" t="s">
        <v>4</v>
      </c>
    </row>
    <row r="89" spans="1:5" ht="18.75" customHeight="1" x14ac:dyDescent="0.25">
      <c r="A89" s="107"/>
      <c r="B89" s="5" t="s">
        <v>30</v>
      </c>
      <c r="C89" s="56">
        <v>15218.1</v>
      </c>
      <c r="D89" s="17"/>
    </row>
    <row r="90" spans="1:5" ht="18.75" customHeight="1" x14ac:dyDescent="0.25">
      <c r="A90" s="108"/>
      <c r="B90" s="5" t="s">
        <v>29</v>
      </c>
      <c r="C90" s="46"/>
      <c r="D90" s="17"/>
    </row>
    <row r="91" spans="1:5" ht="18.75" customHeight="1" x14ac:dyDescent="0.25">
      <c r="A91" s="108"/>
      <c r="B91" s="5" t="s">
        <v>28</v>
      </c>
      <c r="C91" s="46">
        <v>116372.64</v>
      </c>
      <c r="D91" s="17"/>
    </row>
    <row r="92" spans="1:5" ht="18.75" customHeight="1" x14ac:dyDescent="0.25">
      <c r="A92" s="108"/>
      <c r="B92" s="5" t="s">
        <v>27</v>
      </c>
      <c r="C92" s="46">
        <v>38685.74</v>
      </c>
      <c r="D92" s="17"/>
    </row>
    <row r="93" spans="1:5" ht="30.75" customHeight="1" x14ac:dyDescent="0.25">
      <c r="A93" s="109"/>
      <c r="B93" s="5" t="s">
        <v>209</v>
      </c>
      <c r="C93" s="46">
        <v>1298.9100000000001</v>
      </c>
      <c r="D93" s="17"/>
    </row>
    <row r="94" spans="1:5" ht="30.75" customHeight="1" x14ac:dyDescent="0.25">
      <c r="A94" s="113" t="s">
        <v>309</v>
      </c>
      <c r="B94" s="114"/>
      <c r="C94" s="114"/>
      <c r="D94" s="115"/>
    </row>
    <row r="95" spans="1:5" ht="43.5" customHeight="1" x14ac:dyDescent="0.25">
      <c r="A95" s="3">
        <v>9</v>
      </c>
      <c r="B95" s="7" t="s">
        <v>25</v>
      </c>
      <c r="C95" s="3" t="s">
        <v>59</v>
      </c>
      <c r="D95" s="3" t="s">
        <v>4</v>
      </c>
    </row>
    <row r="96" spans="1:5" ht="32.25" customHeight="1" x14ac:dyDescent="0.25">
      <c r="A96" s="82" t="s">
        <v>157</v>
      </c>
      <c r="B96" s="83"/>
      <c r="C96" s="83"/>
      <c r="D96" s="84"/>
    </row>
    <row r="97" spans="1:4" ht="21.75" customHeight="1" x14ac:dyDescent="0.25">
      <c r="A97" s="3">
        <v>10</v>
      </c>
      <c r="B97" s="7" t="s">
        <v>24</v>
      </c>
      <c r="C97" s="6"/>
      <c r="D97" s="3" t="s">
        <v>4</v>
      </c>
    </row>
    <row r="98" spans="1:4" ht="29.25" customHeight="1" x14ac:dyDescent="0.25">
      <c r="A98" s="107"/>
      <c r="B98" s="5" t="s">
        <v>23</v>
      </c>
      <c r="C98" s="3" t="s">
        <v>59</v>
      </c>
      <c r="D98" s="18"/>
    </row>
    <row r="99" spans="1:4" ht="30" customHeight="1" x14ac:dyDescent="0.25">
      <c r="A99" s="108"/>
      <c r="B99" s="5" t="s">
        <v>22</v>
      </c>
      <c r="C99" s="3" t="s">
        <v>59</v>
      </c>
      <c r="D99" s="3" t="s">
        <v>4</v>
      </c>
    </row>
    <row r="100" spans="1:4" ht="30.75" customHeight="1" x14ac:dyDescent="0.25">
      <c r="A100" s="108"/>
      <c r="B100" s="5" t="s">
        <v>21</v>
      </c>
      <c r="C100" s="3" t="s">
        <v>59</v>
      </c>
      <c r="D100" s="3" t="s">
        <v>4</v>
      </c>
    </row>
    <row r="101" spans="1:4" ht="45" customHeight="1" x14ac:dyDescent="0.25">
      <c r="A101" s="108"/>
      <c r="B101" s="5" t="s">
        <v>20</v>
      </c>
      <c r="C101" s="51" t="s">
        <v>59</v>
      </c>
      <c r="D101" s="3" t="s">
        <v>18</v>
      </c>
    </row>
    <row r="102" spans="1:4" ht="60.75" customHeight="1" x14ac:dyDescent="0.25">
      <c r="A102" s="108"/>
      <c r="B102" s="5" t="s">
        <v>19</v>
      </c>
      <c r="C102" s="51" t="s">
        <v>59</v>
      </c>
      <c r="D102" s="3" t="s">
        <v>18</v>
      </c>
    </row>
    <row r="103" spans="1:4" ht="48.75" customHeight="1" x14ac:dyDescent="0.25">
      <c r="A103" s="109"/>
      <c r="B103" s="5" t="s">
        <v>17</v>
      </c>
      <c r="C103" s="3" t="s">
        <v>59</v>
      </c>
      <c r="D103" s="3" t="s">
        <v>14</v>
      </c>
    </row>
    <row r="104" spans="1:4" ht="94.5" customHeight="1" x14ac:dyDescent="0.25">
      <c r="A104" s="110" t="s">
        <v>322</v>
      </c>
      <c r="B104" s="111"/>
      <c r="C104" s="111"/>
      <c r="D104" s="112"/>
    </row>
    <row r="105" spans="1:4" ht="38.25" customHeight="1" x14ac:dyDescent="0.25">
      <c r="A105" s="3">
        <v>11</v>
      </c>
      <c r="B105" s="7" t="s">
        <v>16</v>
      </c>
      <c r="C105" s="3" t="s">
        <v>15</v>
      </c>
      <c r="D105" s="3" t="s">
        <v>14</v>
      </c>
    </row>
    <row r="106" spans="1:4" ht="18" customHeight="1" x14ac:dyDescent="0.25">
      <c r="A106" s="107"/>
      <c r="B106" s="5" t="s">
        <v>13</v>
      </c>
      <c r="C106" s="51" t="s">
        <v>274</v>
      </c>
      <c r="D106" s="17"/>
    </row>
    <row r="107" spans="1:4" ht="31.5" customHeight="1" x14ac:dyDescent="0.25">
      <c r="A107" s="108"/>
      <c r="B107" s="5" t="s">
        <v>12</v>
      </c>
      <c r="C107" s="51" t="s">
        <v>59</v>
      </c>
      <c r="D107" s="17"/>
    </row>
    <row r="108" spans="1:4" ht="30" customHeight="1" x14ac:dyDescent="0.25">
      <c r="A108" s="108"/>
      <c r="B108" s="5" t="s">
        <v>11</v>
      </c>
      <c r="C108" s="51" t="s">
        <v>59</v>
      </c>
      <c r="D108" s="17"/>
    </row>
    <row r="109" spans="1:4" ht="30" customHeight="1" x14ac:dyDescent="0.25">
      <c r="A109" s="108"/>
      <c r="B109" s="5" t="s">
        <v>159</v>
      </c>
      <c r="C109" s="76">
        <v>231461817</v>
      </c>
      <c r="D109" s="3" t="s">
        <v>4</v>
      </c>
    </row>
    <row r="110" spans="1:4" ht="18" customHeight="1" x14ac:dyDescent="0.25">
      <c r="A110" s="109"/>
      <c r="B110" s="5" t="s">
        <v>10</v>
      </c>
      <c r="C110" s="51" t="s">
        <v>59</v>
      </c>
      <c r="D110" s="17"/>
    </row>
    <row r="111" spans="1:4" ht="48.75" customHeight="1" x14ac:dyDescent="0.25">
      <c r="A111" s="98" t="s">
        <v>310</v>
      </c>
      <c r="B111" s="99"/>
      <c r="C111" s="99"/>
      <c r="D111" s="100"/>
    </row>
    <row r="112" spans="1:4" ht="63" customHeight="1" x14ac:dyDescent="0.25">
      <c r="A112" s="3">
        <v>12</v>
      </c>
      <c r="B112" s="7" t="s">
        <v>9</v>
      </c>
      <c r="C112" s="65" t="s">
        <v>276</v>
      </c>
      <c r="D112" s="17"/>
    </row>
    <row r="113" spans="1:4" ht="32.25" customHeight="1" x14ac:dyDescent="0.25">
      <c r="A113" s="98" t="s">
        <v>275</v>
      </c>
      <c r="B113" s="99"/>
      <c r="C113" s="99"/>
      <c r="D113" s="100"/>
    </row>
    <row r="114" spans="1:4" ht="31.5" x14ac:dyDescent="0.25">
      <c r="A114" s="3">
        <v>13</v>
      </c>
      <c r="B114" s="4" t="s">
        <v>8</v>
      </c>
      <c r="C114" s="51">
        <v>6</v>
      </c>
      <c r="D114" s="3" t="s">
        <v>4</v>
      </c>
    </row>
    <row r="115" spans="1:4" ht="34.5" customHeight="1" x14ac:dyDescent="0.25">
      <c r="A115" s="113" t="s">
        <v>304</v>
      </c>
      <c r="B115" s="114"/>
      <c r="C115" s="114"/>
      <c r="D115" s="115"/>
    </row>
    <row r="116" spans="1:4" ht="82.5" customHeight="1" x14ac:dyDescent="0.25">
      <c r="A116" s="3">
        <v>14</v>
      </c>
      <c r="B116" s="4" t="s">
        <v>7</v>
      </c>
      <c r="C116" s="51">
        <v>62428.59</v>
      </c>
      <c r="D116" s="3" t="s">
        <v>4</v>
      </c>
    </row>
    <row r="117" spans="1:4" ht="33" customHeight="1" x14ac:dyDescent="0.25">
      <c r="A117" s="82" t="s">
        <v>305</v>
      </c>
      <c r="B117" s="83"/>
      <c r="C117" s="83"/>
      <c r="D117" s="84"/>
    </row>
    <row r="118" spans="1:4" ht="31.5" x14ac:dyDescent="0.25">
      <c r="A118" s="3">
        <v>15</v>
      </c>
      <c r="B118" s="4" t="s">
        <v>6</v>
      </c>
      <c r="C118" s="75">
        <v>2439117</v>
      </c>
      <c r="D118" s="3" t="s">
        <v>4</v>
      </c>
    </row>
    <row r="119" spans="1:4" ht="18.75" customHeight="1" x14ac:dyDescent="0.25">
      <c r="A119" s="82" t="s">
        <v>307</v>
      </c>
      <c r="B119" s="83"/>
      <c r="C119" s="83"/>
      <c r="D119" s="84"/>
    </row>
    <row r="120" spans="1:4" ht="18" customHeight="1" x14ac:dyDescent="0.25">
      <c r="A120" s="3">
        <v>16</v>
      </c>
      <c r="B120" s="4" t="s">
        <v>5</v>
      </c>
      <c r="C120" s="51">
        <v>22.9</v>
      </c>
      <c r="D120" s="3" t="s">
        <v>4</v>
      </c>
    </row>
    <row r="121" spans="1:4" ht="17.25" customHeight="1" x14ac:dyDescent="0.25">
      <c r="A121" s="82" t="s">
        <v>308</v>
      </c>
      <c r="B121" s="83"/>
      <c r="C121" s="83"/>
      <c r="D121" s="84"/>
    </row>
    <row r="122" spans="1:4" ht="238.5" customHeight="1" x14ac:dyDescent="0.25">
      <c r="A122" s="3">
        <v>17</v>
      </c>
      <c r="B122" s="4" t="s">
        <v>3</v>
      </c>
      <c r="C122" s="3" t="s">
        <v>59</v>
      </c>
      <c r="D122" s="3" t="s">
        <v>2</v>
      </c>
    </row>
    <row r="123" spans="1:4" ht="30" customHeight="1" x14ac:dyDescent="0.25">
      <c r="A123" s="82" t="s">
        <v>161</v>
      </c>
      <c r="B123" s="83"/>
      <c r="C123" s="83"/>
      <c r="D123" s="84"/>
    </row>
    <row r="124" spans="1:4" ht="109.5" customHeight="1" x14ac:dyDescent="0.25">
      <c r="A124" s="3">
        <v>18</v>
      </c>
      <c r="B124" s="4" t="s">
        <v>1</v>
      </c>
      <c r="C124" s="3" t="s">
        <v>59</v>
      </c>
      <c r="D124" s="3" t="s">
        <v>0</v>
      </c>
    </row>
    <row r="125" spans="1:4" ht="15.75" x14ac:dyDescent="0.25">
      <c r="A125" s="1"/>
    </row>
  </sheetData>
  <mergeCells count="37">
    <mergeCell ref="A111:D111"/>
    <mergeCell ref="A115:D115"/>
    <mergeCell ref="A117:D117"/>
    <mergeCell ref="A119:D119"/>
    <mergeCell ref="A121:D121"/>
    <mergeCell ref="A113:D113"/>
    <mergeCell ref="A44:D44"/>
    <mergeCell ref="A106:A110"/>
    <mergeCell ref="B51:B52"/>
    <mergeCell ref="D51:D52"/>
    <mergeCell ref="A83:A86"/>
    <mergeCell ref="A89:A93"/>
    <mergeCell ref="A98:A103"/>
    <mergeCell ref="A51:A52"/>
    <mergeCell ref="A55:A80"/>
    <mergeCell ref="C51:C52"/>
    <mergeCell ref="A53:D53"/>
    <mergeCell ref="A87:D87"/>
    <mergeCell ref="A96:D96"/>
    <mergeCell ref="A104:D104"/>
    <mergeCell ref="A94:D94"/>
    <mergeCell ref="A123:D123"/>
    <mergeCell ref="A50:D50"/>
    <mergeCell ref="A22:A24"/>
    <mergeCell ref="A1:D1"/>
    <mergeCell ref="A2:D2"/>
    <mergeCell ref="A3:D3"/>
    <mergeCell ref="A11:A14"/>
    <mergeCell ref="A16:A19"/>
    <mergeCell ref="A26:A30"/>
    <mergeCell ref="A32:A33"/>
    <mergeCell ref="A35:A36"/>
    <mergeCell ref="A39:A43"/>
    <mergeCell ref="A46:A49"/>
    <mergeCell ref="A20:D20"/>
    <mergeCell ref="A37:D37"/>
    <mergeCell ref="A81:D81"/>
  </mergeCells>
  <pageMargins left="0.70866141732283472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25"/>
  <sheetViews>
    <sheetView topLeftCell="A100" zoomScaleNormal="100" workbookViewId="0">
      <selection activeCell="F109" sqref="F109"/>
    </sheetView>
  </sheetViews>
  <sheetFormatPr defaultRowHeight="15" x14ac:dyDescent="0.25"/>
  <cols>
    <col min="1" max="1" width="9.140625" style="13"/>
    <col min="2" max="2" width="37.140625" style="13" customWidth="1"/>
    <col min="3" max="3" width="28.140625" style="14" customWidth="1"/>
    <col min="4" max="4" width="17.5703125" style="13" customWidth="1"/>
  </cols>
  <sheetData>
    <row r="1" spans="1:4" ht="18.75" x14ac:dyDescent="0.25">
      <c r="A1" s="85" t="s">
        <v>88</v>
      </c>
      <c r="B1" s="85"/>
      <c r="C1" s="85"/>
      <c r="D1" s="85"/>
    </row>
    <row r="2" spans="1:4" ht="18.75" x14ac:dyDescent="0.25">
      <c r="A2" s="85" t="s">
        <v>117</v>
      </c>
      <c r="B2" s="85"/>
      <c r="C2" s="85"/>
      <c r="D2" s="85"/>
    </row>
    <row r="3" spans="1:4" ht="15.75" x14ac:dyDescent="0.25">
      <c r="A3" s="86" t="s">
        <v>86</v>
      </c>
      <c r="B3" s="86"/>
      <c r="C3" s="86"/>
      <c r="D3" s="86"/>
    </row>
    <row r="4" spans="1:4" ht="15.75" x14ac:dyDescent="0.25">
      <c r="A4" s="12"/>
    </row>
    <row r="5" spans="1:4" ht="32.25" customHeight="1" x14ac:dyDescent="0.25">
      <c r="A5" s="3" t="s">
        <v>85</v>
      </c>
      <c r="B5" s="6" t="s">
        <v>84</v>
      </c>
      <c r="C5" s="6" t="s">
        <v>83</v>
      </c>
      <c r="D5" s="6" t="s">
        <v>82</v>
      </c>
    </row>
    <row r="6" spans="1:4" ht="15.75" x14ac:dyDescent="0.25">
      <c r="A6" s="3">
        <v>1</v>
      </c>
      <c r="B6" s="6" t="s">
        <v>81</v>
      </c>
      <c r="C6" s="3"/>
      <c r="D6" s="3" t="s">
        <v>79</v>
      </c>
    </row>
    <row r="7" spans="1:4" ht="15.75" x14ac:dyDescent="0.25">
      <c r="A7" s="10" t="s">
        <v>78</v>
      </c>
      <c r="B7" s="6" t="s">
        <v>77</v>
      </c>
      <c r="C7" s="3" t="s">
        <v>118</v>
      </c>
      <c r="D7" s="6"/>
    </row>
    <row r="8" spans="1:4" ht="15.75" x14ac:dyDescent="0.25">
      <c r="A8" s="10" t="s">
        <v>75</v>
      </c>
      <c r="B8" s="6" t="s">
        <v>74</v>
      </c>
      <c r="C8" s="3">
        <v>62</v>
      </c>
      <c r="D8" s="6"/>
    </row>
    <row r="9" spans="1:4" ht="15.75" x14ac:dyDescent="0.25">
      <c r="A9" s="10" t="s">
        <v>73</v>
      </c>
      <c r="B9" s="6" t="s">
        <v>72</v>
      </c>
      <c r="C9" s="3">
        <v>3</v>
      </c>
      <c r="D9" s="6"/>
    </row>
    <row r="10" spans="1:4" ht="48" customHeight="1" x14ac:dyDescent="0.25">
      <c r="A10" s="10" t="s">
        <v>71</v>
      </c>
      <c r="B10" s="6" t="s">
        <v>144</v>
      </c>
      <c r="C10" s="6">
        <f>SUM(C11:C14)</f>
        <v>120543.6</v>
      </c>
      <c r="D10" s="6"/>
    </row>
    <row r="11" spans="1:4" ht="15.75" x14ac:dyDescent="0.25">
      <c r="A11" s="91"/>
      <c r="B11" s="15" t="s">
        <v>89</v>
      </c>
      <c r="C11" s="3">
        <f>85+31685.7</f>
        <v>31770.7</v>
      </c>
      <c r="D11" s="6"/>
    </row>
    <row r="12" spans="1:4" ht="15.75" x14ac:dyDescent="0.25">
      <c r="A12" s="92"/>
      <c r="B12" s="15" t="s">
        <v>90</v>
      </c>
      <c r="C12" s="3">
        <f>216+38921.9</f>
        <v>39137.9</v>
      </c>
      <c r="D12" s="6"/>
    </row>
    <row r="13" spans="1:4" ht="15.75" x14ac:dyDescent="0.25">
      <c r="A13" s="92"/>
      <c r="B13" s="15" t="s">
        <v>91</v>
      </c>
      <c r="C13" s="3">
        <f>135+8923.3</f>
        <v>9058.2999999999993</v>
      </c>
      <c r="D13" s="6"/>
    </row>
    <row r="14" spans="1:4" ht="15.75" x14ac:dyDescent="0.25">
      <c r="A14" s="93"/>
      <c r="B14" s="15" t="s">
        <v>92</v>
      </c>
      <c r="C14" s="3">
        <f>357+40219.7</f>
        <v>40576.699999999997</v>
      </c>
      <c r="D14" s="6"/>
    </row>
    <row r="15" spans="1:4" ht="34.5" x14ac:dyDescent="0.25">
      <c r="A15" s="10" t="s">
        <v>70</v>
      </c>
      <c r="B15" s="6" t="s">
        <v>69</v>
      </c>
      <c r="C15" s="6">
        <f>SUM(C16:C19)</f>
        <v>16126.5</v>
      </c>
      <c r="D15" s="6"/>
    </row>
    <row r="16" spans="1:4" ht="15.75" x14ac:dyDescent="0.25">
      <c r="A16" s="91"/>
      <c r="B16" s="15" t="s">
        <v>89</v>
      </c>
      <c r="C16" s="3">
        <f>3.5+1261.1</f>
        <v>1264.5999999999999</v>
      </c>
      <c r="D16" s="6"/>
    </row>
    <row r="17" spans="1:4" ht="15.75" x14ac:dyDescent="0.25">
      <c r="A17" s="92"/>
      <c r="B17" s="15" t="s">
        <v>90</v>
      </c>
      <c r="C17" s="3">
        <f>30+4553.7</f>
        <v>4583.7</v>
      </c>
      <c r="D17" s="6"/>
    </row>
    <row r="18" spans="1:4" ht="15.75" x14ac:dyDescent="0.25">
      <c r="A18" s="92"/>
      <c r="B18" s="15" t="s">
        <v>91</v>
      </c>
      <c r="C18" s="3">
        <f>41.8+1825.5</f>
        <v>1867.3</v>
      </c>
      <c r="D18" s="6"/>
    </row>
    <row r="19" spans="1:4" ht="15.75" x14ac:dyDescent="0.25">
      <c r="A19" s="93"/>
      <c r="B19" s="15" t="s">
        <v>92</v>
      </c>
      <c r="C19" s="3">
        <f>83+8327.9</f>
        <v>8410.9</v>
      </c>
      <c r="D19" s="6"/>
    </row>
    <row r="20" spans="1:4" ht="17.25" customHeight="1" x14ac:dyDescent="0.25">
      <c r="A20" s="116" t="s">
        <v>153</v>
      </c>
      <c r="B20" s="117"/>
      <c r="C20" s="117"/>
      <c r="D20" s="118"/>
    </row>
    <row r="21" spans="1:4" ht="30.75" customHeight="1" x14ac:dyDescent="0.25">
      <c r="A21" s="3">
        <v>2</v>
      </c>
      <c r="B21" s="6" t="s">
        <v>68</v>
      </c>
      <c r="C21" s="3"/>
      <c r="D21" s="3" t="s">
        <v>4</v>
      </c>
    </row>
    <row r="22" spans="1:4" ht="15.75" customHeight="1" x14ac:dyDescent="0.25">
      <c r="A22" s="87"/>
      <c r="B22" s="15" t="s">
        <v>93</v>
      </c>
      <c r="C22" s="27">
        <v>220.69</v>
      </c>
      <c r="D22" s="6"/>
    </row>
    <row r="23" spans="1:4" ht="15.75" customHeight="1" x14ac:dyDescent="0.25">
      <c r="A23" s="94"/>
      <c r="B23" s="15" t="s">
        <v>170</v>
      </c>
      <c r="C23" s="37">
        <v>159.89400000000001</v>
      </c>
      <c r="D23" s="6"/>
    </row>
    <row r="24" spans="1:4" ht="15.75" customHeight="1" x14ac:dyDescent="0.25">
      <c r="A24" s="88"/>
      <c r="B24" s="15" t="s">
        <v>94</v>
      </c>
      <c r="C24" s="42">
        <f>C23/C22</f>
        <v>0.72451855543975718</v>
      </c>
      <c r="D24" s="6"/>
    </row>
    <row r="25" spans="1:4" ht="34.5" x14ac:dyDescent="0.25">
      <c r="A25" s="10" t="s">
        <v>67</v>
      </c>
      <c r="B25" s="4" t="s">
        <v>147</v>
      </c>
      <c r="C25" s="50">
        <f>SUM(C26:C30)</f>
        <v>159.89400000000001</v>
      </c>
      <c r="D25" s="6"/>
    </row>
    <row r="26" spans="1:4" ht="15.75" customHeight="1" x14ac:dyDescent="0.25">
      <c r="A26" s="87"/>
      <c r="B26" s="15" t="s">
        <v>95</v>
      </c>
      <c r="C26" s="46">
        <v>49.363999999999997</v>
      </c>
      <c r="D26" s="6"/>
    </row>
    <row r="27" spans="1:4" ht="15.75" customHeight="1" x14ac:dyDescent="0.25">
      <c r="A27" s="94"/>
      <c r="B27" s="15" t="s">
        <v>96</v>
      </c>
      <c r="C27" s="46">
        <v>24.096</v>
      </c>
      <c r="D27" s="6"/>
    </row>
    <row r="28" spans="1:4" ht="15.75" customHeight="1" x14ac:dyDescent="0.25">
      <c r="A28" s="94"/>
      <c r="B28" s="15" t="s">
        <v>97</v>
      </c>
      <c r="C28" s="47">
        <v>51.07</v>
      </c>
      <c r="D28" s="6"/>
    </row>
    <row r="29" spans="1:4" ht="15.75" customHeight="1" x14ac:dyDescent="0.25">
      <c r="A29" s="94"/>
      <c r="B29" s="15" t="s">
        <v>98</v>
      </c>
      <c r="C29" s="46">
        <v>35.356000000000002</v>
      </c>
      <c r="D29" s="6"/>
    </row>
    <row r="30" spans="1:4" ht="15.75" customHeight="1" x14ac:dyDescent="0.25">
      <c r="A30" s="88"/>
      <c r="B30" s="15" t="s">
        <v>99</v>
      </c>
      <c r="C30" s="46">
        <v>8.0000000000000002E-3</v>
      </c>
      <c r="D30" s="6"/>
    </row>
    <row r="31" spans="1:4" ht="35.25" customHeight="1" x14ac:dyDescent="0.25">
      <c r="A31" s="10" t="s">
        <v>65</v>
      </c>
      <c r="B31" s="4" t="s">
        <v>64</v>
      </c>
      <c r="C31" s="3"/>
      <c r="D31" s="6"/>
    </row>
    <row r="32" spans="1:4" ht="15.75" x14ac:dyDescent="0.25">
      <c r="A32" s="87"/>
      <c r="B32" s="15" t="s">
        <v>93</v>
      </c>
      <c r="C32" s="24">
        <v>203.51</v>
      </c>
      <c r="D32" s="6"/>
    </row>
    <row r="33" spans="1:4" ht="15.75" x14ac:dyDescent="0.25">
      <c r="A33" s="88"/>
      <c r="B33" s="15" t="s">
        <v>100</v>
      </c>
      <c r="C33" s="37">
        <v>159.89400000000001</v>
      </c>
      <c r="D33" s="6"/>
    </row>
    <row r="34" spans="1:4" ht="31.5" x14ac:dyDescent="0.25">
      <c r="A34" s="10" t="s">
        <v>63</v>
      </c>
      <c r="B34" s="11" t="s">
        <v>62</v>
      </c>
      <c r="C34" s="6"/>
      <c r="D34" s="6"/>
    </row>
    <row r="35" spans="1:4" ht="15.75" x14ac:dyDescent="0.25">
      <c r="A35" s="87"/>
      <c r="B35" s="15" t="s">
        <v>93</v>
      </c>
      <c r="C35" s="24">
        <v>17.18</v>
      </c>
      <c r="D35" s="6"/>
    </row>
    <row r="36" spans="1:4" ht="15.75" x14ac:dyDescent="0.25">
      <c r="A36" s="88"/>
      <c r="B36" s="15" t="s">
        <v>100</v>
      </c>
      <c r="C36" s="37">
        <v>0</v>
      </c>
      <c r="D36" s="6"/>
    </row>
    <row r="37" spans="1:4" ht="18" customHeight="1" x14ac:dyDescent="0.25">
      <c r="A37" s="82" t="s">
        <v>162</v>
      </c>
      <c r="B37" s="83"/>
      <c r="C37" s="83"/>
      <c r="D37" s="84"/>
    </row>
    <row r="38" spans="1:4" ht="31.5" x14ac:dyDescent="0.25">
      <c r="A38" s="3">
        <v>3</v>
      </c>
      <c r="B38" s="4" t="s">
        <v>61</v>
      </c>
      <c r="C38" s="37" t="s">
        <v>171</v>
      </c>
      <c r="D38" s="3" t="s">
        <v>4</v>
      </c>
    </row>
    <row r="39" spans="1:4" ht="15.75" x14ac:dyDescent="0.25">
      <c r="A39" s="87"/>
      <c r="B39" s="15" t="s">
        <v>101</v>
      </c>
      <c r="C39" s="45" t="s">
        <v>293</v>
      </c>
      <c r="D39" s="6"/>
    </row>
    <row r="40" spans="1:4" ht="15.75" x14ac:dyDescent="0.25">
      <c r="A40" s="94"/>
      <c r="B40" s="15" t="s">
        <v>102</v>
      </c>
      <c r="C40" s="46" t="s">
        <v>293</v>
      </c>
      <c r="D40" s="6"/>
    </row>
    <row r="41" spans="1:4" ht="31.5" x14ac:dyDescent="0.25">
      <c r="A41" s="94"/>
      <c r="B41" s="15" t="s">
        <v>103</v>
      </c>
      <c r="C41" s="37" t="s">
        <v>112</v>
      </c>
      <c r="D41" s="6"/>
    </row>
    <row r="42" spans="1:4" ht="15.75" x14ac:dyDescent="0.25">
      <c r="A42" s="94"/>
      <c r="B42" s="15" t="s">
        <v>104</v>
      </c>
      <c r="C42" s="39" t="s">
        <v>167</v>
      </c>
      <c r="D42" s="6"/>
    </row>
    <row r="43" spans="1:4" ht="15.75" x14ac:dyDescent="0.25">
      <c r="A43" s="88"/>
      <c r="B43" s="15" t="s">
        <v>105</v>
      </c>
      <c r="C43" s="39" t="s">
        <v>166</v>
      </c>
      <c r="D43" s="6"/>
    </row>
    <row r="44" spans="1:4" ht="33" customHeight="1" x14ac:dyDescent="0.25">
      <c r="A44" s="82" t="s">
        <v>148</v>
      </c>
      <c r="B44" s="83"/>
      <c r="C44" s="83"/>
      <c r="D44" s="84"/>
    </row>
    <row r="45" spans="1:4" ht="31.5" x14ac:dyDescent="0.25">
      <c r="A45" s="3">
        <v>4</v>
      </c>
      <c r="B45" s="7" t="s">
        <v>60</v>
      </c>
      <c r="C45" s="3"/>
      <c r="D45" s="3" t="s">
        <v>4</v>
      </c>
    </row>
    <row r="46" spans="1:4" ht="15.75" customHeight="1" x14ac:dyDescent="0.25">
      <c r="A46" s="87"/>
      <c r="B46" s="15" t="s">
        <v>106</v>
      </c>
      <c r="C46" s="40" t="s">
        <v>183</v>
      </c>
      <c r="D46" s="6"/>
    </row>
    <row r="47" spans="1:4" ht="15.75" customHeight="1" x14ac:dyDescent="0.25">
      <c r="A47" s="94"/>
      <c r="B47" s="15" t="s">
        <v>107</v>
      </c>
      <c r="C47" s="37" t="s">
        <v>182</v>
      </c>
      <c r="D47" s="6"/>
    </row>
    <row r="48" spans="1:4" ht="15.75" customHeight="1" x14ac:dyDescent="0.25">
      <c r="A48" s="94"/>
      <c r="B48" s="15" t="s">
        <v>108</v>
      </c>
      <c r="C48" s="37" t="s">
        <v>59</v>
      </c>
      <c r="D48" s="6"/>
    </row>
    <row r="49" spans="1:4" ht="31.5" x14ac:dyDescent="0.25">
      <c r="A49" s="88"/>
      <c r="B49" s="15" t="s">
        <v>109</v>
      </c>
      <c r="C49" s="37" t="s">
        <v>181</v>
      </c>
      <c r="D49" s="6"/>
    </row>
    <row r="50" spans="1:4" ht="18" customHeight="1" x14ac:dyDescent="0.25">
      <c r="A50" s="82" t="s">
        <v>150</v>
      </c>
      <c r="B50" s="83"/>
      <c r="C50" s="83"/>
      <c r="D50" s="84"/>
    </row>
    <row r="51" spans="1:4" ht="31.5" customHeight="1" x14ac:dyDescent="0.25">
      <c r="A51" s="89">
        <v>5</v>
      </c>
      <c r="B51" s="90" t="s">
        <v>58</v>
      </c>
      <c r="C51" s="119">
        <v>2</v>
      </c>
      <c r="D51" s="87" t="s">
        <v>57</v>
      </c>
    </row>
    <row r="52" spans="1:4" x14ac:dyDescent="0.25">
      <c r="A52" s="89"/>
      <c r="B52" s="90"/>
      <c r="C52" s="120"/>
      <c r="D52" s="88"/>
    </row>
    <row r="53" spans="1:4" ht="17.25" customHeight="1" x14ac:dyDescent="0.25">
      <c r="A53" s="82" t="s">
        <v>154</v>
      </c>
      <c r="B53" s="83"/>
      <c r="C53" s="83"/>
      <c r="D53" s="84"/>
    </row>
    <row r="54" spans="1:4" ht="31.5" x14ac:dyDescent="0.25">
      <c r="A54" s="3">
        <v>6</v>
      </c>
      <c r="B54" s="4" t="s">
        <v>56</v>
      </c>
      <c r="C54" s="3"/>
      <c r="D54" s="3" t="s">
        <v>4</v>
      </c>
    </row>
    <row r="55" spans="1:4" ht="15.75" x14ac:dyDescent="0.25">
      <c r="A55" s="87"/>
      <c r="B55" s="5" t="s">
        <v>55</v>
      </c>
      <c r="C55" s="19">
        <f>C56+C63+C68+C79+C80+C65</f>
        <v>8465</v>
      </c>
      <c r="D55" s="6"/>
    </row>
    <row r="56" spans="1:4" ht="83.25" customHeight="1" x14ac:dyDescent="0.25">
      <c r="A56" s="94"/>
      <c r="B56" s="2" t="s">
        <v>54</v>
      </c>
      <c r="C56" s="31">
        <f>SUM(C57:C62)</f>
        <v>2292</v>
      </c>
      <c r="D56" s="6"/>
    </row>
    <row r="57" spans="1:4" ht="15.75" customHeight="1" x14ac:dyDescent="0.25">
      <c r="A57" s="94"/>
      <c r="B57" s="2" t="s">
        <v>53</v>
      </c>
      <c r="C57" s="19"/>
      <c r="D57" s="3"/>
    </row>
    <row r="58" spans="1:4" ht="15.75" customHeight="1" x14ac:dyDescent="0.25">
      <c r="A58" s="94"/>
      <c r="B58" s="5" t="s">
        <v>143</v>
      </c>
      <c r="C58" s="19">
        <v>405</v>
      </c>
      <c r="D58" s="6"/>
    </row>
    <row r="59" spans="1:4" ht="15.75" customHeight="1" x14ac:dyDescent="0.25">
      <c r="A59" s="94"/>
      <c r="B59" s="5" t="s">
        <v>52</v>
      </c>
      <c r="C59" s="19"/>
      <c r="D59" s="6"/>
    </row>
    <row r="60" spans="1:4" ht="15.75" customHeight="1" x14ac:dyDescent="0.25">
      <c r="A60" s="94"/>
      <c r="B60" s="5" t="s">
        <v>51</v>
      </c>
      <c r="C60" s="19"/>
      <c r="D60" s="6"/>
    </row>
    <row r="61" spans="1:4" ht="47.25" customHeight="1" x14ac:dyDescent="0.25">
      <c r="A61" s="94"/>
      <c r="B61" s="5" t="s">
        <v>140</v>
      </c>
      <c r="C61" s="19"/>
      <c r="D61" s="6"/>
    </row>
    <row r="62" spans="1:4" ht="32.25" customHeight="1" x14ac:dyDescent="0.25">
      <c r="A62" s="94"/>
      <c r="B62" s="5" t="s">
        <v>141</v>
      </c>
      <c r="C62" s="19">
        <v>1887</v>
      </c>
      <c r="D62" s="6"/>
    </row>
    <row r="63" spans="1:4" ht="60.75" customHeight="1" x14ac:dyDescent="0.25">
      <c r="A63" s="94"/>
      <c r="B63" s="2" t="s">
        <v>50</v>
      </c>
      <c r="C63" s="31">
        <f>C64</f>
        <v>0</v>
      </c>
      <c r="D63" s="6"/>
    </row>
    <row r="64" spans="1:4" ht="31.5" x14ac:dyDescent="0.25">
      <c r="A64" s="94"/>
      <c r="B64" s="4" t="s">
        <v>49</v>
      </c>
      <c r="C64" s="19"/>
      <c r="D64" s="6"/>
    </row>
    <row r="65" spans="1:4" ht="67.5" customHeight="1" x14ac:dyDescent="0.25">
      <c r="A65" s="94"/>
      <c r="B65" s="5" t="s">
        <v>142</v>
      </c>
      <c r="C65" s="31"/>
      <c r="D65" s="5"/>
    </row>
    <row r="66" spans="1:4" ht="15.75" x14ac:dyDescent="0.25">
      <c r="A66" s="94"/>
      <c r="B66" s="8" t="s">
        <v>48</v>
      </c>
      <c r="C66" s="19"/>
      <c r="D66" s="5"/>
    </row>
    <row r="67" spans="1:4" ht="66.75" customHeight="1" x14ac:dyDescent="0.25">
      <c r="A67" s="94"/>
      <c r="B67" s="5" t="s">
        <v>47</v>
      </c>
      <c r="C67" s="25"/>
      <c r="D67" s="5"/>
    </row>
    <row r="68" spans="1:4" ht="48.75" customHeight="1" x14ac:dyDescent="0.25">
      <c r="A68" s="94"/>
      <c r="B68" s="5" t="s">
        <v>46</v>
      </c>
      <c r="C68" s="28">
        <f>C69+C74</f>
        <v>826</v>
      </c>
      <c r="D68" s="5"/>
    </row>
    <row r="69" spans="1:4" ht="15.75" x14ac:dyDescent="0.25">
      <c r="A69" s="94"/>
      <c r="B69" s="7" t="s">
        <v>45</v>
      </c>
      <c r="C69" s="25">
        <f>C70+C71+C72+C73</f>
        <v>826</v>
      </c>
      <c r="D69" s="7"/>
    </row>
    <row r="70" spans="1:4" ht="17.25" customHeight="1" x14ac:dyDescent="0.25">
      <c r="A70" s="94"/>
      <c r="B70" s="5" t="s">
        <v>44</v>
      </c>
      <c r="C70" s="25"/>
      <c r="D70" s="5"/>
    </row>
    <row r="71" spans="1:4" ht="17.25" customHeight="1" x14ac:dyDescent="0.25">
      <c r="A71" s="94"/>
      <c r="B71" s="5" t="s">
        <v>43</v>
      </c>
      <c r="C71" s="25"/>
      <c r="D71" s="5"/>
    </row>
    <row r="72" spans="1:4" ht="61.5" customHeight="1" x14ac:dyDescent="0.25">
      <c r="A72" s="94"/>
      <c r="B72" s="5" t="s">
        <v>139</v>
      </c>
      <c r="C72" s="25">
        <v>530</v>
      </c>
      <c r="D72" s="5"/>
    </row>
    <row r="73" spans="1:4" ht="45.75" customHeight="1" x14ac:dyDescent="0.25">
      <c r="A73" s="94"/>
      <c r="B73" s="5" t="s">
        <v>127</v>
      </c>
      <c r="C73" s="25">
        <v>296</v>
      </c>
      <c r="D73" s="5"/>
    </row>
    <row r="74" spans="1:4" ht="15.75" x14ac:dyDescent="0.25">
      <c r="A74" s="94"/>
      <c r="B74" s="7" t="s">
        <v>42</v>
      </c>
      <c r="C74" s="25">
        <f>C75+C76+C77+C78</f>
        <v>0</v>
      </c>
      <c r="D74" s="7"/>
    </row>
    <row r="75" spans="1:4" ht="27" customHeight="1" x14ac:dyDescent="0.25">
      <c r="A75" s="94"/>
      <c r="B75" s="7" t="s">
        <v>41</v>
      </c>
      <c r="C75" s="25"/>
      <c r="D75" s="7"/>
    </row>
    <row r="76" spans="1:4" ht="19.5" customHeight="1" x14ac:dyDescent="0.25">
      <c r="A76" s="94"/>
      <c r="B76" s="7" t="s">
        <v>40</v>
      </c>
      <c r="C76" s="25"/>
      <c r="D76" s="7"/>
    </row>
    <row r="77" spans="1:4" ht="28.5" customHeight="1" x14ac:dyDescent="0.25">
      <c r="A77" s="94"/>
      <c r="B77" s="7" t="s">
        <v>39</v>
      </c>
      <c r="C77" s="25"/>
      <c r="D77" s="7"/>
    </row>
    <row r="78" spans="1:4" ht="93" customHeight="1" x14ac:dyDescent="0.25">
      <c r="A78" s="94"/>
      <c r="B78" s="7" t="s">
        <v>38</v>
      </c>
      <c r="C78" s="25"/>
      <c r="D78" s="7"/>
    </row>
    <row r="79" spans="1:4" ht="63.75" customHeight="1" x14ac:dyDescent="0.25">
      <c r="A79" s="94"/>
      <c r="B79" s="5" t="s">
        <v>37</v>
      </c>
      <c r="C79" s="28">
        <v>5347</v>
      </c>
      <c r="D79" s="5"/>
    </row>
    <row r="80" spans="1:4" ht="67.5" customHeight="1" x14ac:dyDescent="0.25">
      <c r="A80" s="88"/>
      <c r="B80" s="5" t="s">
        <v>36</v>
      </c>
      <c r="C80" s="28">
        <v>0</v>
      </c>
      <c r="D80" s="5"/>
    </row>
    <row r="81" spans="1:5" ht="95.25" customHeight="1" x14ac:dyDescent="0.25">
      <c r="A81" s="82" t="s">
        <v>168</v>
      </c>
      <c r="B81" s="83"/>
      <c r="C81" s="83"/>
      <c r="D81" s="84"/>
      <c r="E81" s="32"/>
    </row>
    <row r="82" spans="1:5" ht="33" customHeight="1" x14ac:dyDescent="0.25">
      <c r="A82" s="3">
        <v>7</v>
      </c>
      <c r="B82" s="7" t="s">
        <v>35</v>
      </c>
      <c r="C82" s="3"/>
      <c r="D82" s="3" t="s">
        <v>4</v>
      </c>
    </row>
    <row r="83" spans="1:5" ht="45.75" customHeight="1" x14ac:dyDescent="0.25">
      <c r="A83" s="87"/>
      <c r="B83" s="5" t="s">
        <v>34</v>
      </c>
      <c r="C83" s="49" t="s">
        <v>270</v>
      </c>
      <c r="D83" s="5"/>
    </row>
    <row r="84" spans="1:5" ht="30.75" customHeight="1" x14ac:dyDescent="0.25">
      <c r="A84" s="94"/>
      <c r="B84" s="5" t="s">
        <v>33</v>
      </c>
      <c r="C84" s="73" t="s">
        <v>59</v>
      </c>
      <c r="D84" s="5"/>
    </row>
    <row r="85" spans="1:5" ht="28.5" customHeight="1" x14ac:dyDescent="0.25">
      <c r="A85" s="94"/>
      <c r="B85" s="5" t="s">
        <v>32</v>
      </c>
      <c r="C85" s="41" t="s">
        <v>185</v>
      </c>
      <c r="D85" s="5"/>
    </row>
    <row r="86" spans="1:5" ht="28.5" customHeight="1" x14ac:dyDescent="0.25">
      <c r="A86" s="88"/>
      <c r="B86" s="5" t="s">
        <v>31</v>
      </c>
      <c r="C86" s="41" t="s">
        <v>186</v>
      </c>
      <c r="D86" s="5"/>
    </row>
    <row r="87" spans="1:5" ht="46.5" customHeight="1" x14ac:dyDescent="0.25">
      <c r="A87" s="82" t="s">
        <v>268</v>
      </c>
      <c r="B87" s="83"/>
      <c r="C87" s="83"/>
      <c r="D87" s="84"/>
    </row>
    <row r="88" spans="1:5" ht="31.5" customHeight="1" x14ac:dyDescent="0.25">
      <c r="A88" s="3">
        <v>8</v>
      </c>
      <c r="B88" s="7" t="s">
        <v>163</v>
      </c>
      <c r="C88" s="46">
        <f>SUM(C89:C94)</f>
        <v>135140</v>
      </c>
      <c r="D88" s="3" t="s">
        <v>4</v>
      </c>
    </row>
    <row r="89" spans="1:5" ht="18.75" customHeight="1" x14ac:dyDescent="0.25">
      <c r="A89" s="107"/>
      <c r="B89" s="5" t="s">
        <v>30</v>
      </c>
      <c r="C89" s="46">
        <v>34240</v>
      </c>
      <c r="D89" s="17"/>
    </row>
    <row r="90" spans="1:5" ht="18.75" customHeight="1" x14ac:dyDescent="0.25">
      <c r="A90" s="108"/>
      <c r="B90" s="5" t="s">
        <v>29</v>
      </c>
      <c r="C90" s="46">
        <v>0</v>
      </c>
      <c r="D90" s="17"/>
    </row>
    <row r="91" spans="1:5" ht="18.75" customHeight="1" x14ac:dyDescent="0.25">
      <c r="A91" s="108"/>
      <c r="B91" s="5" t="s">
        <v>28</v>
      </c>
      <c r="C91" s="46">
        <v>78600</v>
      </c>
      <c r="D91" s="17"/>
    </row>
    <row r="92" spans="1:5" ht="18.75" customHeight="1" x14ac:dyDescent="0.25">
      <c r="A92" s="108"/>
      <c r="B92" s="5" t="s">
        <v>27</v>
      </c>
      <c r="C92" s="46">
        <v>0</v>
      </c>
      <c r="D92" s="17"/>
    </row>
    <row r="93" spans="1:5" ht="31.5" customHeight="1" x14ac:dyDescent="0.25">
      <c r="A93" s="108"/>
      <c r="B93" s="5" t="s">
        <v>26</v>
      </c>
      <c r="C93" s="46">
        <v>0</v>
      </c>
      <c r="D93" s="17"/>
    </row>
    <row r="94" spans="1:5" ht="48.75" customHeight="1" x14ac:dyDescent="0.25">
      <c r="A94" s="109"/>
      <c r="B94" s="5" t="s">
        <v>184</v>
      </c>
      <c r="C94" s="46">
        <v>22300</v>
      </c>
      <c r="D94" s="17"/>
    </row>
    <row r="95" spans="1:5" ht="32.25" customHeight="1" x14ac:dyDescent="0.25">
      <c r="A95" s="113" t="s">
        <v>311</v>
      </c>
      <c r="B95" s="114"/>
      <c r="C95" s="114"/>
      <c r="D95" s="115"/>
    </row>
    <row r="96" spans="1:5" ht="43.5" customHeight="1" x14ac:dyDescent="0.25">
      <c r="A96" s="77">
        <v>9</v>
      </c>
      <c r="B96" s="7" t="s">
        <v>25</v>
      </c>
      <c r="C96" s="46" t="s">
        <v>59</v>
      </c>
      <c r="D96" s="3" t="s">
        <v>4</v>
      </c>
    </row>
    <row r="97" spans="1:4" ht="30" customHeight="1" x14ac:dyDescent="0.25">
      <c r="A97" s="82" t="s">
        <v>157</v>
      </c>
      <c r="B97" s="83"/>
      <c r="C97" s="83"/>
      <c r="D97" s="84"/>
    </row>
    <row r="98" spans="1:4" ht="21.75" customHeight="1" x14ac:dyDescent="0.25">
      <c r="A98" s="3">
        <v>10</v>
      </c>
      <c r="B98" s="7" t="s">
        <v>24</v>
      </c>
      <c r="C98" s="6"/>
      <c r="D98" s="3" t="s">
        <v>4</v>
      </c>
    </row>
    <row r="99" spans="1:4" ht="34.5" customHeight="1" x14ac:dyDescent="0.25">
      <c r="A99" s="107"/>
      <c r="B99" s="5" t="s">
        <v>23</v>
      </c>
      <c r="C99" s="3" t="s">
        <v>59</v>
      </c>
      <c r="D99" s="18"/>
    </row>
    <row r="100" spans="1:4" ht="30" customHeight="1" x14ac:dyDescent="0.25">
      <c r="A100" s="108"/>
      <c r="B100" s="5" t="s">
        <v>22</v>
      </c>
      <c r="C100" s="3" t="s">
        <v>59</v>
      </c>
      <c r="D100" s="3" t="s">
        <v>4</v>
      </c>
    </row>
    <row r="101" spans="1:4" ht="34.5" customHeight="1" x14ac:dyDescent="0.25">
      <c r="A101" s="108"/>
      <c r="B101" s="5" t="s">
        <v>21</v>
      </c>
      <c r="C101" s="3" t="s">
        <v>59</v>
      </c>
      <c r="D101" s="3" t="s">
        <v>4</v>
      </c>
    </row>
    <row r="102" spans="1:4" ht="49.5" customHeight="1" x14ac:dyDescent="0.25">
      <c r="A102" s="108"/>
      <c r="B102" s="5" t="s">
        <v>20</v>
      </c>
      <c r="C102" s="81" t="s">
        <v>59</v>
      </c>
      <c r="D102" s="3" t="s">
        <v>18</v>
      </c>
    </row>
    <row r="103" spans="1:4" ht="65.25" customHeight="1" x14ac:dyDescent="0.25">
      <c r="A103" s="108"/>
      <c r="B103" s="5" t="s">
        <v>19</v>
      </c>
      <c r="C103" s="81" t="s">
        <v>59</v>
      </c>
      <c r="D103" s="3" t="s">
        <v>18</v>
      </c>
    </row>
    <row r="104" spans="1:4" ht="48" customHeight="1" x14ac:dyDescent="0.25">
      <c r="A104" s="109"/>
      <c r="B104" s="5" t="s">
        <v>17</v>
      </c>
      <c r="C104" s="3" t="s">
        <v>59</v>
      </c>
      <c r="D104" s="3" t="s">
        <v>14</v>
      </c>
    </row>
    <row r="105" spans="1:4" ht="96.75" customHeight="1" x14ac:dyDescent="0.25">
      <c r="A105" s="113" t="s">
        <v>322</v>
      </c>
      <c r="B105" s="114"/>
      <c r="C105" s="114"/>
      <c r="D105" s="115"/>
    </row>
    <row r="106" spans="1:4" ht="32.25" customHeight="1" x14ac:dyDescent="0.25">
      <c r="A106" s="3">
        <v>11</v>
      </c>
      <c r="B106" s="7" t="s">
        <v>16</v>
      </c>
      <c r="C106" s="3"/>
      <c r="D106" s="3" t="s">
        <v>14</v>
      </c>
    </row>
    <row r="107" spans="1:4" ht="18" customHeight="1" x14ac:dyDescent="0.25">
      <c r="A107" s="107"/>
      <c r="B107" s="5" t="s">
        <v>13</v>
      </c>
      <c r="C107" s="51" t="s">
        <v>59</v>
      </c>
      <c r="D107" s="17"/>
    </row>
    <row r="108" spans="1:4" ht="31.5" customHeight="1" x14ac:dyDescent="0.25">
      <c r="A108" s="108"/>
      <c r="B108" s="5" t="s">
        <v>12</v>
      </c>
      <c r="C108" s="51" t="s">
        <v>59</v>
      </c>
      <c r="D108" s="17"/>
    </row>
    <row r="109" spans="1:4" ht="30" customHeight="1" x14ac:dyDescent="0.25">
      <c r="A109" s="108"/>
      <c r="B109" s="5" t="s">
        <v>11</v>
      </c>
      <c r="C109" s="51" t="s">
        <v>59</v>
      </c>
      <c r="D109" s="17"/>
    </row>
    <row r="110" spans="1:4" ht="30" customHeight="1" x14ac:dyDescent="0.25">
      <c r="A110" s="108"/>
      <c r="B110" s="5" t="s">
        <v>159</v>
      </c>
      <c r="C110" s="59"/>
      <c r="D110" s="3" t="s">
        <v>4</v>
      </c>
    </row>
    <row r="111" spans="1:4" ht="18" customHeight="1" x14ac:dyDescent="0.25">
      <c r="A111" s="109"/>
      <c r="B111" s="5" t="s">
        <v>10</v>
      </c>
      <c r="C111" s="3" t="s">
        <v>59</v>
      </c>
      <c r="D111" s="17"/>
    </row>
    <row r="112" spans="1:4" ht="63" customHeight="1" x14ac:dyDescent="0.25">
      <c r="A112" s="3">
        <v>12</v>
      </c>
      <c r="B112" s="7" t="s">
        <v>9</v>
      </c>
      <c r="C112" s="64" t="s">
        <v>276</v>
      </c>
      <c r="D112" s="17"/>
    </row>
    <row r="113" spans="1:4" ht="32.25" customHeight="1" x14ac:dyDescent="0.25">
      <c r="A113" s="82" t="s">
        <v>275</v>
      </c>
      <c r="B113" s="83"/>
      <c r="C113" s="83"/>
      <c r="D113" s="84"/>
    </row>
    <row r="114" spans="1:4" ht="31.5" x14ac:dyDescent="0.25">
      <c r="A114" s="3">
        <v>13</v>
      </c>
      <c r="B114" s="4" t="s">
        <v>8</v>
      </c>
      <c r="C114" s="51">
        <v>6</v>
      </c>
      <c r="D114" s="3" t="s">
        <v>4</v>
      </c>
    </row>
    <row r="115" spans="1:4" ht="30.75" customHeight="1" x14ac:dyDescent="0.25">
      <c r="A115" s="113" t="s">
        <v>304</v>
      </c>
      <c r="B115" s="114"/>
      <c r="C115" s="114"/>
      <c r="D115" s="115"/>
    </row>
    <row r="116" spans="1:4" ht="78.75" x14ac:dyDescent="0.25">
      <c r="A116" s="3">
        <v>14</v>
      </c>
      <c r="B116" s="4" t="s">
        <v>7</v>
      </c>
      <c r="C116" s="51">
        <v>62428.59</v>
      </c>
      <c r="D116" s="3" t="s">
        <v>4</v>
      </c>
    </row>
    <row r="117" spans="1:4" ht="34.5" customHeight="1" x14ac:dyDescent="0.25">
      <c r="A117" s="82" t="s">
        <v>305</v>
      </c>
      <c r="B117" s="83"/>
      <c r="C117" s="83"/>
      <c r="D117" s="84"/>
    </row>
    <row r="118" spans="1:4" ht="31.5" x14ac:dyDescent="0.25">
      <c r="A118" s="3">
        <v>15</v>
      </c>
      <c r="B118" s="4" t="s">
        <v>6</v>
      </c>
      <c r="C118" s="75">
        <v>2439117</v>
      </c>
      <c r="D118" s="3" t="s">
        <v>4</v>
      </c>
    </row>
    <row r="119" spans="1:4" ht="15.75" x14ac:dyDescent="0.25">
      <c r="A119" s="82" t="s">
        <v>307</v>
      </c>
      <c r="B119" s="83"/>
      <c r="C119" s="83"/>
      <c r="D119" s="84"/>
    </row>
    <row r="120" spans="1:4" ht="15.75" x14ac:dyDescent="0.25">
      <c r="A120" s="3">
        <v>16</v>
      </c>
      <c r="B120" s="4" t="s">
        <v>5</v>
      </c>
      <c r="C120" s="51">
        <v>22.9</v>
      </c>
      <c r="D120" s="3" t="s">
        <v>4</v>
      </c>
    </row>
    <row r="121" spans="1:4" ht="15.75" x14ac:dyDescent="0.25">
      <c r="A121" s="82" t="s">
        <v>308</v>
      </c>
      <c r="B121" s="83"/>
      <c r="C121" s="83"/>
      <c r="D121" s="84"/>
    </row>
    <row r="122" spans="1:4" ht="238.5" customHeight="1" x14ac:dyDescent="0.25">
      <c r="A122" s="3">
        <v>17</v>
      </c>
      <c r="B122" s="4" t="s">
        <v>3</v>
      </c>
      <c r="C122" s="3" t="s">
        <v>59</v>
      </c>
      <c r="D122" s="3" t="s">
        <v>2</v>
      </c>
    </row>
    <row r="123" spans="1:4" ht="30" customHeight="1" x14ac:dyDescent="0.25">
      <c r="A123" s="82" t="s">
        <v>161</v>
      </c>
      <c r="B123" s="83"/>
      <c r="C123" s="83"/>
      <c r="D123" s="84"/>
    </row>
    <row r="124" spans="1:4" ht="111.75" customHeight="1" x14ac:dyDescent="0.25">
      <c r="A124" s="3">
        <v>18</v>
      </c>
      <c r="B124" s="4" t="s">
        <v>1</v>
      </c>
      <c r="C124" s="3" t="s">
        <v>59</v>
      </c>
      <c r="D124" s="3" t="s">
        <v>0</v>
      </c>
    </row>
    <row r="125" spans="1:4" ht="15.75" x14ac:dyDescent="0.25">
      <c r="A125" s="1"/>
    </row>
  </sheetData>
  <mergeCells count="36">
    <mergeCell ref="A115:D115"/>
    <mergeCell ref="A117:D117"/>
    <mergeCell ref="A119:D119"/>
    <mergeCell ref="A121:D121"/>
    <mergeCell ref="A113:D113"/>
    <mergeCell ref="A44:D44"/>
    <mergeCell ref="A107:A111"/>
    <mergeCell ref="B51:B52"/>
    <mergeCell ref="D51:D52"/>
    <mergeCell ref="A83:A86"/>
    <mergeCell ref="A99:A104"/>
    <mergeCell ref="A51:A52"/>
    <mergeCell ref="A55:A80"/>
    <mergeCell ref="A89:A94"/>
    <mergeCell ref="C51:C52"/>
    <mergeCell ref="A53:D53"/>
    <mergeCell ref="A87:D87"/>
    <mergeCell ref="A97:D97"/>
    <mergeCell ref="A105:D105"/>
    <mergeCell ref="A95:D95"/>
    <mergeCell ref="A123:D123"/>
    <mergeCell ref="A50:D50"/>
    <mergeCell ref="A22:A24"/>
    <mergeCell ref="A1:D1"/>
    <mergeCell ref="A2:D2"/>
    <mergeCell ref="A3:D3"/>
    <mergeCell ref="A11:A14"/>
    <mergeCell ref="A16:A19"/>
    <mergeCell ref="A26:A30"/>
    <mergeCell ref="A32:A33"/>
    <mergeCell ref="A35:A36"/>
    <mergeCell ref="A39:A43"/>
    <mergeCell ref="A46:A49"/>
    <mergeCell ref="A20:D20"/>
    <mergeCell ref="A37:D37"/>
    <mergeCell ref="A81:D81"/>
  </mergeCells>
  <pageMargins left="0.70866141732283472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24"/>
  <sheetViews>
    <sheetView topLeftCell="A97" workbookViewId="0">
      <selection activeCell="F104" sqref="F104"/>
    </sheetView>
  </sheetViews>
  <sheetFormatPr defaultRowHeight="15" x14ac:dyDescent="0.25"/>
  <cols>
    <col min="1" max="1" width="9.140625" style="13"/>
    <col min="2" max="2" width="37.140625" style="13" customWidth="1"/>
    <col min="3" max="3" width="28.140625" style="14" customWidth="1"/>
    <col min="4" max="4" width="17.5703125" style="13" customWidth="1"/>
  </cols>
  <sheetData>
    <row r="1" spans="1:4" ht="18.75" x14ac:dyDescent="0.25">
      <c r="A1" s="85" t="s">
        <v>88</v>
      </c>
      <c r="B1" s="85"/>
      <c r="C1" s="85"/>
      <c r="D1" s="85"/>
    </row>
    <row r="2" spans="1:4" ht="18.75" x14ac:dyDescent="0.25">
      <c r="A2" s="85" t="s">
        <v>115</v>
      </c>
      <c r="B2" s="85"/>
      <c r="C2" s="85"/>
      <c r="D2" s="85"/>
    </row>
    <row r="3" spans="1:4" ht="15.75" x14ac:dyDescent="0.25">
      <c r="A3" s="86" t="s">
        <v>86</v>
      </c>
      <c r="B3" s="86"/>
      <c r="C3" s="86"/>
      <c r="D3" s="86"/>
    </row>
    <row r="4" spans="1:4" ht="15.75" x14ac:dyDescent="0.25">
      <c r="A4" s="12"/>
    </row>
    <row r="5" spans="1:4" ht="32.25" customHeight="1" x14ac:dyDescent="0.25">
      <c r="A5" s="3" t="s">
        <v>85</v>
      </c>
      <c r="B5" s="6" t="s">
        <v>84</v>
      </c>
      <c r="C5" s="6" t="s">
        <v>83</v>
      </c>
      <c r="D5" s="6" t="s">
        <v>82</v>
      </c>
    </row>
    <row r="6" spans="1:4" ht="15.75" x14ac:dyDescent="0.25">
      <c r="A6" s="3">
        <v>1</v>
      </c>
      <c r="B6" s="6" t="s">
        <v>81</v>
      </c>
      <c r="C6" s="3"/>
      <c r="D6" s="3" t="s">
        <v>79</v>
      </c>
    </row>
    <row r="7" spans="1:4" ht="15.75" x14ac:dyDescent="0.25">
      <c r="A7" s="10" t="s">
        <v>78</v>
      </c>
      <c r="B7" s="6" t="s">
        <v>77</v>
      </c>
      <c r="C7" s="3" t="s">
        <v>116</v>
      </c>
      <c r="D7" s="6"/>
    </row>
    <row r="8" spans="1:4" ht="15.75" x14ac:dyDescent="0.25">
      <c r="A8" s="10" t="s">
        <v>75</v>
      </c>
      <c r="B8" s="6" t="s">
        <v>74</v>
      </c>
      <c r="C8" s="3">
        <v>72</v>
      </c>
      <c r="D8" s="6"/>
    </row>
    <row r="9" spans="1:4" ht="15.75" x14ac:dyDescent="0.25">
      <c r="A9" s="10" t="s">
        <v>73</v>
      </c>
      <c r="B9" s="6" t="s">
        <v>72</v>
      </c>
      <c r="C9" s="3">
        <v>2.8</v>
      </c>
      <c r="D9" s="6"/>
    </row>
    <row r="10" spans="1:4" ht="31.5" customHeight="1" x14ac:dyDescent="0.25">
      <c r="A10" s="10" t="s">
        <v>71</v>
      </c>
      <c r="B10" s="6" t="s">
        <v>144</v>
      </c>
      <c r="C10" s="6">
        <f>SUM(C11:C14)</f>
        <v>798</v>
      </c>
      <c r="D10" s="6"/>
    </row>
    <row r="11" spans="1:4" ht="15.75" x14ac:dyDescent="0.25">
      <c r="A11" s="91"/>
      <c r="B11" s="15" t="s">
        <v>89</v>
      </c>
      <c r="C11" s="3">
        <v>3</v>
      </c>
      <c r="D11" s="6"/>
    </row>
    <row r="12" spans="1:4" ht="15.75" x14ac:dyDescent="0.25">
      <c r="A12" s="92"/>
      <c r="B12" s="15" t="s">
        <v>90</v>
      </c>
      <c r="C12" s="3">
        <v>283</v>
      </c>
      <c r="D12" s="6"/>
    </row>
    <row r="13" spans="1:4" ht="15.75" x14ac:dyDescent="0.25">
      <c r="A13" s="92"/>
      <c r="B13" s="15" t="s">
        <v>91</v>
      </c>
      <c r="C13" s="3">
        <v>144</v>
      </c>
      <c r="D13" s="6"/>
    </row>
    <row r="14" spans="1:4" ht="15.75" x14ac:dyDescent="0.25">
      <c r="A14" s="93"/>
      <c r="B14" s="15" t="s">
        <v>92</v>
      </c>
      <c r="C14" s="3">
        <v>368</v>
      </c>
      <c r="D14" s="6"/>
    </row>
    <row r="15" spans="1:4" ht="34.5" x14ac:dyDescent="0.25">
      <c r="A15" s="10" t="s">
        <v>70</v>
      </c>
      <c r="B15" s="6" t="s">
        <v>69</v>
      </c>
      <c r="C15" s="6">
        <f>SUM(C16:C19)</f>
        <v>174.46</v>
      </c>
      <c r="D15" s="6"/>
    </row>
    <row r="16" spans="1:4" ht="15.75" x14ac:dyDescent="0.25">
      <c r="A16" s="91"/>
      <c r="B16" s="15" t="s">
        <v>89</v>
      </c>
      <c r="C16" s="3">
        <v>0.02</v>
      </c>
      <c r="D16" s="6"/>
    </row>
    <row r="17" spans="1:4" ht="15.75" x14ac:dyDescent="0.25">
      <c r="A17" s="92"/>
      <c r="B17" s="15" t="s">
        <v>90</v>
      </c>
      <c r="C17" s="3">
        <v>51.78</v>
      </c>
      <c r="D17" s="6"/>
    </row>
    <row r="18" spans="1:4" ht="15.75" x14ac:dyDescent="0.25">
      <c r="A18" s="92"/>
      <c r="B18" s="15" t="s">
        <v>91</v>
      </c>
      <c r="C18" s="3">
        <v>32.24</v>
      </c>
      <c r="D18" s="6"/>
    </row>
    <row r="19" spans="1:4" ht="15.75" x14ac:dyDescent="0.25">
      <c r="A19" s="93"/>
      <c r="B19" s="15" t="s">
        <v>92</v>
      </c>
      <c r="C19" s="3">
        <v>90.42</v>
      </c>
      <c r="D19" s="6"/>
    </row>
    <row r="20" spans="1:4" ht="18" customHeight="1" x14ac:dyDescent="0.25">
      <c r="A20" s="116" t="s">
        <v>153</v>
      </c>
      <c r="B20" s="117"/>
      <c r="C20" s="117"/>
      <c r="D20" s="118"/>
    </row>
    <row r="21" spans="1:4" ht="18.75" customHeight="1" x14ac:dyDescent="0.25">
      <c r="A21" s="3">
        <v>2</v>
      </c>
      <c r="B21" s="6" t="s">
        <v>68</v>
      </c>
      <c r="C21" s="3"/>
      <c r="D21" s="3" t="s">
        <v>4</v>
      </c>
    </row>
    <row r="22" spans="1:4" ht="15.75" customHeight="1" x14ac:dyDescent="0.25">
      <c r="A22" s="87"/>
      <c r="B22" s="15" t="s">
        <v>93</v>
      </c>
      <c r="C22" s="27">
        <v>2.1</v>
      </c>
      <c r="D22" s="6"/>
    </row>
    <row r="23" spans="1:4" ht="15.75" customHeight="1" x14ac:dyDescent="0.25">
      <c r="A23" s="94"/>
      <c r="B23" s="15" t="s">
        <v>170</v>
      </c>
      <c r="C23" s="3">
        <v>0</v>
      </c>
      <c r="D23" s="6"/>
    </row>
    <row r="24" spans="1:4" ht="15.75" customHeight="1" x14ac:dyDescent="0.25">
      <c r="A24" s="88"/>
      <c r="B24" s="15" t="s">
        <v>94</v>
      </c>
      <c r="C24" s="20">
        <f>C23/C22</f>
        <v>0</v>
      </c>
      <c r="D24" s="6"/>
    </row>
    <row r="25" spans="1:4" ht="34.5" x14ac:dyDescent="0.25">
      <c r="A25" s="10" t="s">
        <v>67</v>
      </c>
      <c r="B25" s="4" t="s">
        <v>147</v>
      </c>
      <c r="C25" s="6">
        <f>SUM(C26:C30)</f>
        <v>0</v>
      </c>
      <c r="D25" s="6"/>
    </row>
    <row r="26" spans="1:4" ht="15.75" customHeight="1" x14ac:dyDescent="0.25">
      <c r="A26" s="87"/>
      <c r="B26" s="15" t="s">
        <v>95</v>
      </c>
      <c r="C26" s="3">
        <v>0</v>
      </c>
      <c r="D26" s="6"/>
    </row>
    <row r="27" spans="1:4" ht="15.75" customHeight="1" x14ac:dyDescent="0.25">
      <c r="A27" s="94"/>
      <c r="B27" s="15" t="s">
        <v>96</v>
      </c>
      <c r="C27" s="3">
        <v>0</v>
      </c>
      <c r="D27" s="6"/>
    </row>
    <row r="28" spans="1:4" ht="15.75" customHeight="1" x14ac:dyDescent="0.25">
      <c r="A28" s="94"/>
      <c r="B28" s="15" t="s">
        <v>97</v>
      </c>
      <c r="C28" s="3">
        <v>0</v>
      </c>
      <c r="D28" s="6"/>
    </row>
    <row r="29" spans="1:4" ht="15.75" customHeight="1" x14ac:dyDescent="0.25">
      <c r="A29" s="94"/>
      <c r="B29" s="15" t="s">
        <v>98</v>
      </c>
      <c r="C29" s="3">
        <v>0</v>
      </c>
      <c r="D29" s="6"/>
    </row>
    <row r="30" spans="1:4" ht="15.75" customHeight="1" x14ac:dyDescent="0.25">
      <c r="A30" s="88"/>
      <c r="B30" s="15" t="s">
        <v>99</v>
      </c>
      <c r="C30" s="3">
        <v>0</v>
      </c>
      <c r="D30" s="6"/>
    </row>
    <row r="31" spans="1:4" ht="32.25" customHeight="1" x14ac:dyDescent="0.25">
      <c r="A31" s="10" t="s">
        <v>65</v>
      </c>
      <c r="B31" s="4" t="s">
        <v>64</v>
      </c>
      <c r="C31" s="3"/>
      <c r="D31" s="6"/>
    </row>
    <row r="32" spans="1:4" ht="15.75" x14ac:dyDescent="0.25">
      <c r="A32" s="87"/>
      <c r="B32" s="15" t="s">
        <v>93</v>
      </c>
      <c r="C32" s="27">
        <v>2.1</v>
      </c>
      <c r="D32" s="6"/>
    </row>
    <row r="33" spans="1:4" ht="15.75" x14ac:dyDescent="0.25">
      <c r="A33" s="88"/>
      <c r="B33" s="15" t="s">
        <v>100</v>
      </c>
      <c r="C33" s="3">
        <v>0</v>
      </c>
      <c r="D33" s="6"/>
    </row>
    <row r="34" spans="1:4" ht="31.5" x14ac:dyDescent="0.25">
      <c r="A34" s="10" t="s">
        <v>63</v>
      </c>
      <c r="B34" s="7" t="s">
        <v>62</v>
      </c>
      <c r="C34" s="6"/>
      <c r="D34" s="6"/>
    </row>
    <row r="35" spans="1:4" ht="15.75" x14ac:dyDescent="0.25">
      <c r="A35" s="87"/>
      <c r="B35" s="15" t="s">
        <v>93</v>
      </c>
      <c r="C35" s="22">
        <v>0</v>
      </c>
      <c r="D35" s="6"/>
    </row>
    <row r="36" spans="1:4" ht="15.75" x14ac:dyDescent="0.25">
      <c r="A36" s="88"/>
      <c r="B36" s="15" t="s">
        <v>100</v>
      </c>
      <c r="C36" s="3">
        <v>0</v>
      </c>
      <c r="D36" s="6"/>
    </row>
    <row r="37" spans="1:4" ht="16.5" customHeight="1" x14ac:dyDescent="0.25">
      <c r="A37" s="82" t="s">
        <v>149</v>
      </c>
      <c r="B37" s="83"/>
      <c r="C37" s="83"/>
      <c r="D37" s="84"/>
    </row>
    <row r="38" spans="1:4" ht="31.5" x14ac:dyDescent="0.25">
      <c r="A38" s="3">
        <v>3</v>
      </c>
      <c r="B38" s="4" t="s">
        <v>61</v>
      </c>
      <c r="C38" s="3" t="s">
        <v>171</v>
      </c>
      <c r="D38" s="3" t="s">
        <v>4</v>
      </c>
    </row>
    <row r="39" spans="1:4" ht="15.75" x14ac:dyDescent="0.25">
      <c r="A39" s="87"/>
      <c r="B39" s="15" t="s">
        <v>101</v>
      </c>
      <c r="C39" s="6" t="s">
        <v>112</v>
      </c>
      <c r="D39" s="6"/>
    </row>
    <row r="40" spans="1:4" ht="15.75" x14ac:dyDescent="0.25">
      <c r="A40" s="94"/>
      <c r="B40" s="15" t="s">
        <v>102</v>
      </c>
      <c r="C40" s="3" t="s">
        <v>112</v>
      </c>
      <c r="D40" s="6"/>
    </row>
    <row r="41" spans="1:4" ht="31.5" x14ac:dyDescent="0.25">
      <c r="A41" s="94"/>
      <c r="B41" s="15" t="s">
        <v>103</v>
      </c>
      <c r="C41" s="3" t="s">
        <v>112</v>
      </c>
      <c r="D41" s="6"/>
    </row>
    <row r="42" spans="1:4" ht="15.75" x14ac:dyDescent="0.25">
      <c r="A42" s="94"/>
      <c r="B42" s="15" t="s">
        <v>104</v>
      </c>
      <c r="C42" s="21" t="s">
        <v>166</v>
      </c>
      <c r="D42" s="6"/>
    </row>
    <row r="43" spans="1:4" ht="15.75" x14ac:dyDescent="0.25">
      <c r="A43" s="88"/>
      <c r="B43" s="15" t="s">
        <v>105</v>
      </c>
      <c r="C43" s="21" t="s">
        <v>166</v>
      </c>
      <c r="D43" s="6"/>
    </row>
    <row r="44" spans="1:4" ht="16.5" customHeight="1" x14ac:dyDescent="0.25">
      <c r="A44" s="82" t="s">
        <v>149</v>
      </c>
      <c r="B44" s="83"/>
      <c r="C44" s="83"/>
      <c r="D44" s="84"/>
    </row>
    <row r="45" spans="1:4" ht="31.5" x14ac:dyDescent="0.25">
      <c r="A45" s="3">
        <v>4</v>
      </c>
      <c r="B45" s="7" t="s">
        <v>60</v>
      </c>
      <c r="C45" s="3" t="s">
        <v>15</v>
      </c>
      <c r="D45" s="3" t="s">
        <v>4</v>
      </c>
    </row>
    <row r="46" spans="1:4" ht="15.75" customHeight="1" x14ac:dyDescent="0.25">
      <c r="A46" s="87"/>
      <c r="B46" s="15" t="s">
        <v>106</v>
      </c>
      <c r="C46" s="6">
        <f>C47+C49</f>
        <v>0</v>
      </c>
      <c r="D46" s="6"/>
    </row>
    <row r="47" spans="1:4" ht="15.75" customHeight="1" x14ac:dyDescent="0.25">
      <c r="A47" s="94"/>
      <c r="B47" s="15" t="s">
        <v>107</v>
      </c>
      <c r="C47" s="3">
        <v>0</v>
      </c>
      <c r="D47" s="6"/>
    </row>
    <row r="48" spans="1:4" ht="15.75" customHeight="1" x14ac:dyDescent="0.25">
      <c r="A48" s="94"/>
      <c r="B48" s="15" t="s">
        <v>108</v>
      </c>
      <c r="C48" s="3" t="s">
        <v>59</v>
      </c>
      <c r="D48" s="6"/>
    </row>
    <row r="49" spans="1:4" ht="31.5" x14ac:dyDescent="0.25">
      <c r="A49" s="88"/>
      <c r="B49" s="15" t="s">
        <v>109</v>
      </c>
      <c r="C49" s="3">
        <v>0</v>
      </c>
      <c r="D49" s="6"/>
    </row>
    <row r="50" spans="1:4" ht="30.75" customHeight="1" x14ac:dyDescent="0.25">
      <c r="A50" s="82" t="s">
        <v>151</v>
      </c>
      <c r="B50" s="83"/>
      <c r="C50" s="83"/>
      <c r="D50" s="84"/>
    </row>
    <row r="51" spans="1:4" ht="31.5" customHeight="1" x14ac:dyDescent="0.25">
      <c r="A51" s="89">
        <v>5</v>
      </c>
      <c r="B51" s="90" t="s">
        <v>58</v>
      </c>
      <c r="C51" s="87">
        <v>3.1</v>
      </c>
      <c r="D51" s="87" t="s">
        <v>57</v>
      </c>
    </row>
    <row r="52" spans="1:4" x14ac:dyDescent="0.25">
      <c r="A52" s="89"/>
      <c r="B52" s="90"/>
      <c r="C52" s="88"/>
      <c r="D52" s="88"/>
    </row>
    <row r="53" spans="1:4" ht="17.25" customHeight="1" x14ac:dyDescent="0.25">
      <c r="A53" s="82" t="s">
        <v>154</v>
      </c>
      <c r="B53" s="83"/>
      <c r="C53" s="83"/>
      <c r="D53" s="84"/>
    </row>
    <row r="54" spans="1:4" ht="31.5" x14ac:dyDescent="0.25">
      <c r="A54" s="3">
        <v>6</v>
      </c>
      <c r="B54" s="4" t="s">
        <v>56</v>
      </c>
      <c r="C54" s="3"/>
      <c r="D54" s="3" t="s">
        <v>4</v>
      </c>
    </row>
    <row r="55" spans="1:4" ht="15.75" x14ac:dyDescent="0.25">
      <c r="A55" s="87"/>
      <c r="B55" s="5" t="s">
        <v>55</v>
      </c>
      <c r="C55" s="19">
        <f>C56+C63+C68+C79+C80+C65</f>
        <v>947</v>
      </c>
      <c r="D55" s="6"/>
    </row>
    <row r="56" spans="1:4" ht="83.25" customHeight="1" x14ac:dyDescent="0.25">
      <c r="A56" s="94"/>
      <c r="B56" s="2" t="s">
        <v>54</v>
      </c>
      <c r="C56" s="31">
        <f>SUM(C57:C62)</f>
        <v>0</v>
      </c>
      <c r="D56" s="6"/>
    </row>
    <row r="57" spans="1:4" ht="15.75" customHeight="1" x14ac:dyDescent="0.25">
      <c r="A57" s="94"/>
      <c r="B57" s="2" t="s">
        <v>53</v>
      </c>
      <c r="C57" s="19"/>
      <c r="D57" s="3"/>
    </row>
    <row r="58" spans="1:4" ht="15.75" customHeight="1" x14ac:dyDescent="0.25">
      <c r="A58" s="94"/>
      <c r="B58" s="5" t="s">
        <v>143</v>
      </c>
      <c r="C58" s="19"/>
      <c r="D58" s="6"/>
    </row>
    <row r="59" spans="1:4" ht="15.75" customHeight="1" x14ac:dyDescent="0.25">
      <c r="A59" s="94"/>
      <c r="B59" s="5" t="s">
        <v>52</v>
      </c>
      <c r="C59" s="19"/>
      <c r="D59" s="6"/>
    </row>
    <row r="60" spans="1:4" ht="15.75" customHeight="1" x14ac:dyDescent="0.25">
      <c r="A60" s="94"/>
      <c r="B60" s="5" t="s">
        <v>51</v>
      </c>
      <c r="C60" s="19"/>
      <c r="D60" s="6"/>
    </row>
    <row r="61" spans="1:4" ht="47.25" customHeight="1" x14ac:dyDescent="0.25">
      <c r="A61" s="94"/>
      <c r="B61" s="5" t="s">
        <v>140</v>
      </c>
      <c r="C61" s="19"/>
      <c r="D61" s="6"/>
    </row>
    <row r="62" spans="1:4" ht="32.25" customHeight="1" x14ac:dyDescent="0.25">
      <c r="A62" s="94"/>
      <c r="B62" s="5" t="s">
        <v>141</v>
      </c>
      <c r="C62" s="19"/>
      <c r="D62" s="6"/>
    </row>
    <row r="63" spans="1:4" ht="60.75" customHeight="1" x14ac:dyDescent="0.25">
      <c r="A63" s="94"/>
      <c r="B63" s="2" t="s">
        <v>50</v>
      </c>
      <c r="C63" s="31">
        <f>C64</f>
        <v>800</v>
      </c>
      <c r="D63" s="6"/>
    </row>
    <row r="64" spans="1:4" ht="31.5" x14ac:dyDescent="0.25">
      <c r="A64" s="94"/>
      <c r="B64" s="4" t="s">
        <v>49</v>
      </c>
      <c r="C64" s="19">
        <v>800</v>
      </c>
      <c r="D64" s="6"/>
    </row>
    <row r="65" spans="1:4" ht="67.5" customHeight="1" x14ac:dyDescent="0.25">
      <c r="A65" s="94"/>
      <c r="B65" s="5" t="s">
        <v>142</v>
      </c>
      <c r="C65" s="31"/>
      <c r="D65" s="5"/>
    </row>
    <row r="66" spans="1:4" ht="15.75" x14ac:dyDescent="0.25">
      <c r="A66" s="94"/>
      <c r="B66" s="8" t="s">
        <v>48</v>
      </c>
      <c r="C66" s="19"/>
      <c r="D66" s="5"/>
    </row>
    <row r="67" spans="1:4" ht="66.75" customHeight="1" x14ac:dyDescent="0.25">
      <c r="A67" s="94"/>
      <c r="B67" s="5" t="s">
        <v>47</v>
      </c>
      <c r="C67" s="25"/>
      <c r="D67" s="5"/>
    </row>
    <row r="68" spans="1:4" ht="48.75" customHeight="1" x14ac:dyDescent="0.25">
      <c r="A68" s="94"/>
      <c r="B68" s="5" t="s">
        <v>46</v>
      </c>
      <c r="C68" s="28">
        <f>C69+C74</f>
        <v>147</v>
      </c>
      <c r="D68" s="5"/>
    </row>
    <row r="69" spans="1:4" ht="15.75" x14ac:dyDescent="0.25">
      <c r="A69" s="94"/>
      <c r="B69" s="7" t="s">
        <v>45</v>
      </c>
      <c r="C69" s="25">
        <f>C70</f>
        <v>147</v>
      </c>
      <c r="D69" s="7"/>
    </row>
    <row r="70" spans="1:4" ht="17.25" customHeight="1" x14ac:dyDescent="0.25">
      <c r="A70" s="94"/>
      <c r="B70" s="5" t="s">
        <v>44</v>
      </c>
      <c r="C70" s="25">
        <v>147</v>
      </c>
      <c r="D70" s="5"/>
    </row>
    <row r="71" spans="1:4" ht="17.25" customHeight="1" x14ac:dyDescent="0.25">
      <c r="A71" s="94"/>
      <c r="B71" s="5" t="s">
        <v>43</v>
      </c>
      <c r="C71" s="25"/>
      <c r="D71" s="5"/>
    </row>
    <row r="72" spans="1:4" ht="61.5" customHeight="1" x14ac:dyDescent="0.25">
      <c r="A72" s="94"/>
      <c r="B72" s="5" t="s">
        <v>139</v>
      </c>
      <c r="C72" s="25"/>
      <c r="D72" s="5"/>
    </row>
    <row r="73" spans="1:4" ht="45.75" customHeight="1" x14ac:dyDescent="0.25">
      <c r="A73" s="94"/>
      <c r="B73" s="5" t="s">
        <v>127</v>
      </c>
      <c r="C73" s="25"/>
      <c r="D73" s="5"/>
    </row>
    <row r="74" spans="1:4" ht="15.75" x14ac:dyDescent="0.25">
      <c r="A74" s="94"/>
      <c r="B74" s="7" t="s">
        <v>42</v>
      </c>
      <c r="C74" s="25">
        <f>C75+C76+C77+C78</f>
        <v>0</v>
      </c>
      <c r="D74" s="7"/>
    </row>
    <row r="75" spans="1:4" ht="27" customHeight="1" x14ac:dyDescent="0.25">
      <c r="A75" s="94"/>
      <c r="B75" s="7" t="s">
        <v>41</v>
      </c>
      <c r="C75" s="25"/>
      <c r="D75" s="7"/>
    </row>
    <row r="76" spans="1:4" ht="19.5" customHeight="1" x14ac:dyDescent="0.25">
      <c r="A76" s="94"/>
      <c r="B76" s="7" t="s">
        <v>40</v>
      </c>
      <c r="C76" s="25"/>
      <c r="D76" s="7"/>
    </row>
    <row r="77" spans="1:4" ht="28.5" customHeight="1" x14ac:dyDescent="0.25">
      <c r="A77" s="94"/>
      <c r="B77" s="7" t="s">
        <v>39</v>
      </c>
      <c r="C77" s="25"/>
      <c r="D77" s="7"/>
    </row>
    <row r="78" spans="1:4" ht="93" customHeight="1" x14ac:dyDescent="0.25">
      <c r="A78" s="94"/>
      <c r="B78" s="7" t="s">
        <v>38</v>
      </c>
      <c r="C78" s="25"/>
      <c r="D78" s="7"/>
    </row>
    <row r="79" spans="1:4" ht="63.75" customHeight="1" x14ac:dyDescent="0.25">
      <c r="A79" s="94"/>
      <c r="B79" s="5" t="s">
        <v>37</v>
      </c>
      <c r="C79" s="28"/>
      <c r="D79" s="5"/>
    </row>
    <row r="80" spans="1:4" ht="67.5" customHeight="1" x14ac:dyDescent="0.25">
      <c r="A80" s="88"/>
      <c r="B80" s="5" t="s">
        <v>36</v>
      </c>
      <c r="C80" s="28"/>
      <c r="D80" s="5"/>
    </row>
    <row r="81" spans="1:5" ht="96" customHeight="1" x14ac:dyDescent="0.25">
      <c r="A81" s="82" t="s">
        <v>168</v>
      </c>
      <c r="B81" s="83"/>
      <c r="C81" s="83"/>
      <c r="D81" s="84"/>
      <c r="E81" s="32"/>
    </row>
    <row r="82" spans="1:5" ht="31.5" customHeight="1" x14ac:dyDescent="0.25">
      <c r="A82" s="3">
        <v>7</v>
      </c>
      <c r="B82" s="7" t="s">
        <v>35</v>
      </c>
      <c r="C82" s="3"/>
      <c r="D82" s="3" t="s">
        <v>4</v>
      </c>
    </row>
    <row r="83" spans="1:5" ht="45.75" customHeight="1" x14ac:dyDescent="0.25">
      <c r="A83" s="87"/>
      <c r="B83" s="5" t="s">
        <v>34</v>
      </c>
      <c r="C83" s="16" t="s">
        <v>59</v>
      </c>
      <c r="D83" s="5"/>
    </row>
    <row r="84" spans="1:5" ht="33.75" customHeight="1" x14ac:dyDescent="0.25">
      <c r="A84" s="94"/>
      <c r="B84" s="5" t="s">
        <v>33</v>
      </c>
      <c r="C84" s="16" t="s">
        <v>59</v>
      </c>
      <c r="D84" s="5"/>
    </row>
    <row r="85" spans="1:5" ht="33.75" customHeight="1" x14ac:dyDescent="0.25">
      <c r="A85" s="94"/>
      <c r="B85" s="5" t="s">
        <v>32</v>
      </c>
      <c r="C85" s="41" t="s">
        <v>187</v>
      </c>
      <c r="D85" s="5"/>
    </row>
    <row r="86" spans="1:5" ht="33.75" customHeight="1" x14ac:dyDescent="0.25">
      <c r="A86" s="88"/>
      <c r="B86" s="5" t="s">
        <v>31</v>
      </c>
      <c r="C86" s="41" t="s">
        <v>188</v>
      </c>
      <c r="D86" s="5"/>
    </row>
    <row r="87" spans="1:5" ht="31.5" customHeight="1" x14ac:dyDescent="0.25">
      <c r="A87" s="82" t="s">
        <v>155</v>
      </c>
      <c r="B87" s="83"/>
      <c r="C87" s="83"/>
      <c r="D87" s="84"/>
    </row>
    <row r="88" spans="1:5" ht="31.5" customHeight="1" x14ac:dyDescent="0.25">
      <c r="A88" s="3">
        <v>8</v>
      </c>
      <c r="B88" s="7" t="s">
        <v>163</v>
      </c>
      <c r="C88" s="3" t="s">
        <v>59</v>
      </c>
      <c r="D88" s="3" t="s">
        <v>4</v>
      </c>
    </row>
    <row r="89" spans="1:5" ht="18.75" customHeight="1" x14ac:dyDescent="0.25">
      <c r="A89" s="107"/>
      <c r="B89" s="5" t="s">
        <v>30</v>
      </c>
      <c r="C89" s="3" t="s">
        <v>59</v>
      </c>
      <c r="D89" s="17"/>
    </row>
    <row r="90" spans="1:5" ht="18.75" customHeight="1" x14ac:dyDescent="0.25">
      <c r="A90" s="108"/>
      <c r="B90" s="5" t="s">
        <v>29</v>
      </c>
      <c r="C90" s="3" t="s">
        <v>59</v>
      </c>
      <c r="D90" s="17"/>
    </row>
    <row r="91" spans="1:5" ht="18.75" customHeight="1" x14ac:dyDescent="0.25">
      <c r="A91" s="108"/>
      <c r="B91" s="5" t="s">
        <v>28</v>
      </c>
      <c r="C91" s="3" t="s">
        <v>59</v>
      </c>
      <c r="D91" s="17"/>
    </row>
    <row r="92" spans="1:5" ht="18.75" customHeight="1" x14ac:dyDescent="0.25">
      <c r="A92" s="108"/>
      <c r="B92" s="5" t="s">
        <v>27</v>
      </c>
      <c r="C92" s="3" t="s">
        <v>59</v>
      </c>
      <c r="D92" s="17"/>
    </row>
    <row r="93" spans="1:5" ht="29.25" customHeight="1" x14ac:dyDescent="0.25">
      <c r="A93" s="109"/>
      <c r="B93" s="5" t="s">
        <v>26</v>
      </c>
      <c r="C93" s="3" t="s">
        <v>59</v>
      </c>
      <c r="D93" s="17"/>
    </row>
    <row r="94" spans="1:5" ht="18" customHeight="1" x14ac:dyDescent="0.25">
      <c r="A94" s="82" t="s">
        <v>156</v>
      </c>
      <c r="B94" s="83"/>
      <c r="C94" s="83"/>
      <c r="D94" s="84"/>
    </row>
    <row r="95" spans="1:5" ht="43.5" customHeight="1" x14ac:dyDescent="0.25">
      <c r="A95" s="3">
        <v>9</v>
      </c>
      <c r="B95" s="7" t="s">
        <v>25</v>
      </c>
      <c r="C95" s="3" t="s">
        <v>59</v>
      </c>
      <c r="D95" s="3" t="s">
        <v>4</v>
      </c>
    </row>
    <row r="96" spans="1:5" ht="30" customHeight="1" x14ac:dyDescent="0.25">
      <c r="A96" s="82" t="s">
        <v>157</v>
      </c>
      <c r="B96" s="83"/>
      <c r="C96" s="83"/>
      <c r="D96" s="84"/>
    </row>
    <row r="97" spans="1:4" ht="21.75" customHeight="1" x14ac:dyDescent="0.25">
      <c r="A97" s="3">
        <v>10</v>
      </c>
      <c r="B97" s="7" t="s">
        <v>24</v>
      </c>
      <c r="C97" s="6"/>
      <c r="D97" s="3" t="s">
        <v>4</v>
      </c>
    </row>
    <row r="98" spans="1:4" ht="28.5" customHeight="1" x14ac:dyDescent="0.25">
      <c r="A98" s="107"/>
      <c r="B98" s="5" t="s">
        <v>23</v>
      </c>
      <c r="C98" s="3" t="s">
        <v>59</v>
      </c>
      <c r="D98" s="18"/>
    </row>
    <row r="99" spans="1:4" ht="28.5" customHeight="1" x14ac:dyDescent="0.25">
      <c r="A99" s="108"/>
      <c r="B99" s="5" t="s">
        <v>22</v>
      </c>
      <c r="C99" s="3" t="s">
        <v>59</v>
      </c>
      <c r="D99" s="3" t="s">
        <v>4</v>
      </c>
    </row>
    <row r="100" spans="1:4" ht="28.5" customHeight="1" x14ac:dyDescent="0.25">
      <c r="A100" s="108"/>
      <c r="B100" s="5" t="s">
        <v>21</v>
      </c>
      <c r="C100" s="3" t="s">
        <v>59</v>
      </c>
      <c r="D100" s="3" t="s">
        <v>4</v>
      </c>
    </row>
    <row r="101" spans="1:4" ht="51" customHeight="1" x14ac:dyDescent="0.25">
      <c r="A101" s="108"/>
      <c r="B101" s="5" t="s">
        <v>20</v>
      </c>
      <c r="C101" s="51" t="s">
        <v>59</v>
      </c>
      <c r="D101" s="3" t="s">
        <v>18</v>
      </c>
    </row>
    <row r="102" spans="1:4" ht="66.75" customHeight="1" x14ac:dyDescent="0.25">
      <c r="A102" s="108"/>
      <c r="B102" s="5" t="s">
        <v>19</v>
      </c>
      <c r="C102" s="51" t="s">
        <v>59</v>
      </c>
      <c r="D102" s="3" t="s">
        <v>18</v>
      </c>
    </row>
    <row r="103" spans="1:4" ht="48.75" customHeight="1" x14ac:dyDescent="0.25">
      <c r="A103" s="109"/>
      <c r="B103" s="5" t="s">
        <v>17</v>
      </c>
      <c r="C103" s="3" t="s">
        <v>59</v>
      </c>
      <c r="D103" s="3" t="s">
        <v>14</v>
      </c>
    </row>
    <row r="104" spans="1:4" ht="96.75" customHeight="1" x14ac:dyDescent="0.25">
      <c r="A104" s="110" t="s">
        <v>322</v>
      </c>
      <c r="B104" s="111"/>
      <c r="C104" s="111"/>
      <c r="D104" s="112"/>
    </row>
    <row r="105" spans="1:4" ht="32.25" customHeight="1" x14ac:dyDescent="0.25">
      <c r="A105" s="3">
        <v>11</v>
      </c>
      <c r="B105" s="7" t="s">
        <v>16</v>
      </c>
      <c r="C105" s="61"/>
      <c r="D105" s="3" t="s">
        <v>14</v>
      </c>
    </row>
    <row r="106" spans="1:4" ht="18" customHeight="1" x14ac:dyDescent="0.25">
      <c r="A106" s="107"/>
      <c r="B106" s="5" t="s">
        <v>13</v>
      </c>
      <c r="C106" s="51" t="s">
        <v>59</v>
      </c>
      <c r="D106" s="17"/>
    </row>
    <row r="107" spans="1:4" ht="31.5" customHeight="1" x14ac:dyDescent="0.25">
      <c r="A107" s="108"/>
      <c r="B107" s="5" t="s">
        <v>12</v>
      </c>
      <c r="C107" s="51" t="s">
        <v>59</v>
      </c>
      <c r="D107" s="17"/>
    </row>
    <row r="108" spans="1:4" ht="30" customHeight="1" x14ac:dyDescent="0.25">
      <c r="A108" s="108"/>
      <c r="B108" s="5" t="s">
        <v>11</v>
      </c>
      <c r="C108" s="51" t="s">
        <v>59</v>
      </c>
      <c r="D108" s="17"/>
    </row>
    <row r="109" spans="1:4" ht="30" customHeight="1" x14ac:dyDescent="0.25">
      <c r="A109" s="108"/>
      <c r="B109" s="5" t="s">
        <v>159</v>
      </c>
      <c r="C109" s="51" t="s">
        <v>59</v>
      </c>
      <c r="D109" s="3" t="s">
        <v>4</v>
      </c>
    </row>
    <row r="110" spans="1:4" ht="18" customHeight="1" x14ac:dyDescent="0.25">
      <c r="A110" s="109"/>
      <c r="B110" s="5" t="s">
        <v>10</v>
      </c>
      <c r="C110" s="51" t="s">
        <v>59</v>
      </c>
      <c r="D110" s="17"/>
    </row>
    <row r="111" spans="1:4" ht="65.25" customHeight="1" x14ac:dyDescent="0.25">
      <c r="A111" s="3">
        <v>12</v>
      </c>
      <c r="B111" s="7" t="s">
        <v>9</v>
      </c>
      <c r="C111" s="64" t="s">
        <v>276</v>
      </c>
      <c r="D111" s="17"/>
    </row>
    <row r="112" spans="1:4" ht="32.25" customHeight="1" x14ac:dyDescent="0.25">
      <c r="A112" s="82" t="s">
        <v>282</v>
      </c>
      <c r="B112" s="83"/>
      <c r="C112" s="83"/>
      <c r="D112" s="84"/>
    </row>
    <row r="113" spans="1:4" ht="31.5" x14ac:dyDescent="0.25">
      <c r="A113" s="3">
        <v>13</v>
      </c>
      <c r="B113" s="4" t="s">
        <v>8</v>
      </c>
      <c r="C113" s="51">
        <v>6</v>
      </c>
      <c r="D113" s="3" t="s">
        <v>4</v>
      </c>
    </row>
    <row r="114" spans="1:4" ht="32.25" customHeight="1" x14ac:dyDescent="0.25">
      <c r="A114" s="113" t="s">
        <v>304</v>
      </c>
      <c r="B114" s="114"/>
      <c r="C114" s="114"/>
      <c r="D114" s="115"/>
    </row>
    <row r="115" spans="1:4" ht="78.75" x14ac:dyDescent="0.25">
      <c r="A115" s="3">
        <v>14</v>
      </c>
      <c r="B115" s="4" t="s">
        <v>7</v>
      </c>
      <c r="C115" s="51">
        <v>62428.59</v>
      </c>
      <c r="D115" s="3" t="s">
        <v>4</v>
      </c>
    </row>
    <row r="116" spans="1:4" ht="33" customHeight="1" x14ac:dyDescent="0.25">
      <c r="A116" s="113" t="s">
        <v>305</v>
      </c>
      <c r="B116" s="114"/>
      <c r="C116" s="114"/>
      <c r="D116" s="115"/>
    </row>
    <row r="117" spans="1:4" ht="31.5" x14ac:dyDescent="0.25">
      <c r="A117" s="3">
        <v>15</v>
      </c>
      <c r="B117" s="4" t="s">
        <v>6</v>
      </c>
      <c r="C117" s="75">
        <v>2439117</v>
      </c>
      <c r="D117" s="3" t="s">
        <v>4</v>
      </c>
    </row>
    <row r="118" spans="1:4" ht="18.75" customHeight="1" x14ac:dyDescent="0.25">
      <c r="A118" s="82" t="s">
        <v>307</v>
      </c>
      <c r="B118" s="83"/>
      <c r="C118" s="83"/>
      <c r="D118" s="84"/>
    </row>
    <row r="119" spans="1:4" ht="15.75" x14ac:dyDescent="0.25">
      <c r="A119" s="3">
        <v>16</v>
      </c>
      <c r="B119" s="4" t="s">
        <v>5</v>
      </c>
      <c r="C119" s="51">
        <v>22.9</v>
      </c>
      <c r="D119" s="3" t="s">
        <v>4</v>
      </c>
    </row>
    <row r="120" spans="1:4" ht="18.75" customHeight="1" x14ac:dyDescent="0.25">
      <c r="A120" s="82" t="s">
        <v>308</v>
      </c>
      <c r="B120" s="83"/>
      <c r="C120" s="83"/>
      <c r="D120" s="84"/>
    </row>
    <row r="121" spans="1:4" ht="238.5" customHeight="1" x14ac:dyDescent="0.25">
      <c r="A121" s="3">
        <v>17</v>
      </c>
      <c r="B121" s="4" t="s">
        <v>3</v>
      </c>
      <c r="C121" s="3" t="s">
        <v>59</v>
      </c>
      <c r="D121" s="3" t="s">
        <v>2</v>
      </c>
    </row>
    <row r="122" spans="1:4" ht="30" customHeight="1" x14ac:dyDescent="0.25">
      <c r="A122" s="82" t="s">
        <v>161</v>
      </c>
      <c r="B122" s="83"/>
      <c r="C122" s="83"/>
      <c r="D122" s="84"/>
    </row>
    <row r="123" spans="1:4" ht="107.25" customHeight="1" x14ac:dyDescent="0.25">
      <c r="A123" s="3">
        <v>18</v>
      </c>
      <c r="B123" s="4" t="s">
        <v>1</v>
      </c>
      <c r="C123" s="3" t="s">
        <v>59</v>
      </c>
      <c r="D123" s="3" t="s">
        <v>0</v>
      </c>
    </row>
    <row r="124" spans="1:4" ht="15.75" x14ac:dyDescent="0.25">
      <c r="A124" s="1"/>
    </row>
  </sheetData>
  <mergeCells count="36">
    <mergeCell ref="A114:D114"/>
    <mergeCell ref="A116:D116"/>
    <mergeCell ref="A118:D118"/>
    <mergeCell ref="A120:D120"/>
    <mergeCell ref="A112:D112"/>
    <mergeCell ref="A106:A110"/>
    <mergeCell ref="B51:B52"/>
    <mergeCell ref="D51:D52"/>
    <mergeCell ref="A83:A86"/>
    <mergeCell ref="A89:A93"/>
    <mergeCell ref="A98:A103"/>
    <mergeCell ref="A51:A52"/>
    <mergeCell ref="A55:A80"/>
    <mergeCell ref="C51:C52"/>
    <mergeCell ref="A53:D53"/>
    <mergeCell ref="A87:D87"/>
    <mergeCell ref="A94:D94"/>
    <mergeCell ref="A96:D96"/>
    <mergeCell ref="A104:D104"/>
    <mergeCell ref="A81:D81"/>
    <mergeCell ref="A122:D122"/>
    <mergeCell ref="A50:D50"/>
    <mergeCell ref="A22:A24"/>
    <mergeCell ref="A1:D1"/>
    <mergeCell ref="A2:D2"/>
    <mergeCell ref="A3:D3"/>
    <mergeCell ref="A11:A14"/>
    <mergeCell ref="A16:A19"/>
    <mergeCell ref="A26:A30"/>
    <mergeCell ref="A32:A33"/>
    <mergeCell ref="A35:A36"/>
    <mergeCell ref="A39:A43"/>
    <mergeCell ref="A46:A49"/>
    <mergeCell ref="A20:D20"/>
    <mergeCell ref="A37:D37"/>
    <mergeCell ref="A44:D44"/>
  </mergeCells>
  <pageMargins left="0.70866141732283472" right="0.31496062992125984" top="0.35433070866141736" bottom="0.35433070866141736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24"/>
  <sheetViews>
    <sheetView topLeftCell="A50" workbookViewId="0">
      <selection activeCell="E104" sqref="E104"/>
    </sheetView>
  </sheetViews>
  <sheetFormatPr defaultRowHeight="15" x14ac:dyDescent="0.25"/>
  <cols>
    <col min="1" max="1" width="9.140625" style="13"/>
    <col min="2" max="2" width="37.140625" style="13" customWidth="1"/>
    <col min="3" max="3" width="28.140625" style="14" customWidth="1"/>
    <col min="4" max="4" width="17.5703125" style="13" customWidth="1"/>
  </cols>
  <sheetData>
    <row r="1" spans="1:4" ht="18.75" x14ac:dyDescent="0.25">
      <c r="A1" s="85" t="s">
        <v>88</v>
      </c>
      <c r="B1" s="85"/>
      <c r="C1" s="85"/>
      <c r="D1" s="85"/>
    </row>
    <row r="2" spans="1:4" ht="18.75" x14ac:dyDescent="0.25">
      <c r="A2" s="85" t="s">
        <v>122</v>
      </c>
      <c r="B2" s="85"/>
      <c r="C2" s="85"/>
      <c r="D2" s="85"/>
    </row>
    <row r="3" spans="1:4" ht="15.75" x14ac:dyDescent="0.25">
      <c r="A3" s="86" t="s">
        <v>86</v>
      </c>
      <c r="B3" s="86"/>
      <c r="C3" s="86"/>
      <c r="D3" s="86"/>
    </row>
    <row r="4" spans="1:4" ht="15.75" x14ac:dyDescent="0.25">
      <c r="A4" s="12"/>
    </row>
    <row r="5" spans="1:4" ht="32.25" customHeight="1" x14ac:dyDescent="0.25">
      <c r="A5" s="3" t="s">
        <v>85</v>
      </c>
      <c r="B5" s="6" t="s">
        <v>84</v>
      </c>
      <c r="C5" s="6" t="s">
        <v>83</v>
      </c>
      <c r="D5" s="6" t="s">
        <v>82</v>
      </c>
    </row>
    <row r="6" spans="1:4" ht="15.75" x14ac:dyDescent="0.25">
      <c r="A6" s="3">
        <v>1</v>
      </c>
      <c r="B6" s="6" t="s">
        <v>81</v>
      </c>
      <c r="C6" s="3"/>
      <c r="D6" s="3" t="s">
        <v>79</v>
      </c>
    </row>
    <row r="7" spans="1:4" ht="31.5" x14ac:dyDescent="0.25">
      <c r="A7" s="10" t="s">
        <v>78</v>
      </c>
      <c r="B7" s="6" t="s">
        <v>77</v>
      </c>
      <c r="C7" s="3" t="s">
        <v>249</v>
      </c>
      <c r="D7" s="6"/>
    </row>
    <row r="8" spans="1:4" ht="15.75" x14ac:dyDescent="0.25">
      <c r="A8" s="10" t="s">
        <v>75</v>
      </c>
      <c r="B8" s="6" t="s">
        <v>74</v>
      </c>
      <c r="C8" s="3">
        <v>55</v>
      </c>
      <c r="D8" s="6"/>
    </row>
    <row r="9" spans="1:4" ht="15.75" x14ac:dyDescent="0.25">
      <c r="A9" s="10" t="s">
        <v>73</v>
      </c>
      <c r="B9" s="6" t="s">
        <v>72</v>
      </c>
      <c r="C9" s="3">
        <v>2.9</v>
      </c>
      <c r="D9" s="6"/>
    </row>
    <row r="10" spans="1:4" ht="47.25" customHeight="1" x14ac:dyDescent="0.25">
      <c r="A10" s="10" t="s">
        <v>71</v>
      </c>
      <c r="B10" s="6" t="s">
        <v>144</v>
      </c>
      <c r="C10" s="6">
        <f>SUM(C11:C14)</f>
        <v>4215</v>
      </c>
      <c r="D10" s="6"/>
    </row>
    <row r="11" spans="1:4" ht="15.75" x14ac:dyDescent="0.25">
      <c r="A11" s="91"/>
      <c r="B11" s="15" t="s">
        <v>89</v>
      </c>
      <c r="C11" s="3">
        <v>1063</v>
      </c>
      <c r="D11" s="6"/>
    </row>
    <row r="12" spans="1:4" ht="15.75" x14ac:dyDescent="0.25">
      <c r="A12" s="92"/>
      <c r="B12" s="15" t="s">
        <v>90</v>
      </c>
      <c r="C12" s="3">
        <v>1809</v>
      </c>
      <c r="D12" s="6"/>
    </row>
    <row r="13" spans="1:4" ht="15.75" x14ac:dyDescent="0.25">
      <c r="A13" s="92"/>
      <c r="B13" s="15" t="s">
        <v>91</v>
      </c>
      <c r="C13" s="3">
        <v>98</v>
      </c>
      <c r="D13" s="6"/>
    </row>
    <row r="14" spans="1:4" ht="15.75" x14ac:dyDescent="0.25">
      <c r="A14" s="93"/>
      <c r="B14" s="15" t="s">
        <v>92</v>
      </c>
      <c r="C14" s="3">
        <v>1245</v>
      </c>
      <c r="D14" s="6"/>
    </row>
    <row r="15" spans="1:4" ht="34.5" x14ac:dyDescent="0.25">
      <c r="A15" s="10" t="s">
        <v>70</v>
      </c>
      <c r="B15" s="6" t="s">
        <v>69</v>
      </c>
      <c r="C15" s="6">
        <f>SUM(C16:C19)</f>
        <v>508.38</v>
      </c>
      <c r="D15" s="6"/>
    </row>
    <row r="16" spans="1:4" ht="15.75" x14ac:dyDescent="0.25">
      <c r="A16" s="91"/>
      <c r="B16" s="15" t="s">
        <v>89</v>
      </c>
      <c r="C16" s="3">
        <v>62.26</v>
      </c>
      <c r="D16" s="6"/>
    </row>
    <row r="17" spans="1:4" ht="15.75" x14ac:dyDescent="0.25">
      <c r="A17" s="92"/>
      <c r="B17" s="15" t="s">
        <v>90</v>
      </c>
      <c r="C17" s="3">
        <v>203.38</v>
      </c>
      <c r="D17" s="6"/>
    </row>
    <row r="18" spans="1:4" ht="15.75" x14ac:dyDescent="0.25">
      <c r="A18" s="92"/>
      <c r="B18" s="15" t="s">
        <v>91</v>
      </c>
      <c r="C18" s="3">
        <v>18.25</v>
      </c>
      <c r="D18" s="6"/>
    </row>
    <row r="19" spans="1:4" ht="15.75" x14ac:dyDescent="0.25">
      <c r="A19" s="93"/>
      <c r="B19" s="15" t="s">
        <v>92</v>
      </c>
      <c r="C19" s="3">
        <v>224.49</v>
      </c>
      <c r="D19" s="6"/>
    </row>
    <row r="20" spans="1:4" ht="19.5" customHeight="1" x14ac:dyDescent="0.25">
      <c r="A20" s="116" t="s">
        <v>153</v>
      </c>
      <c r="B20" s="117"/>
      <c r="C20" s="117"/>
      <c r="D20" s="118"/>
    </row>
    <row r="21" spans="1:4" ht="25.5" customHeight="1" x14ac:dyDescent="0.25">
      <c r="A21" s="3">
        <v>2</v>
      </c>
      <c r="B21" s="6" t="s">
        <v>68</v>
      </c>
      <c r="C21" s="3"/>
      <c r="D21" s="3" t="s">
        <v>4</v>
      </c>
    </row>
    <row r="22" spans="1:4" ht="15.75" customHeight="1" x14ac:dyDescent="0.25">
      <c r="A22" s="87"/>
      <c r="B22" s="15" t="s">
        <v>93</v>
      </c>
      <c r="C22" s="27">
        <v>6.2</v>
      </c>
      <c r="D22" s="6"/>
    </row>
    <row r="23" spans="1:4" ht="15.75" customHeight="1" x14ac:dyDescent="0.25">
      <c r="A23" s="94"/>
      <c r="B23" s="15" t="s">
        <v>170</v>
      </c>
      <c r="C23" s="27">
        <v>4.6040000000000001</v>
      </c>
      <c r="D23" s="6"/>
    </row>
    <row r="24" spans="1:4" ht="15.75" customHeight="1" x14ac:dyDescent="0.25">
      <c r="A24" s="88"/>
      <c r="B24" s="15" t="s">
        <v>94</v>
      </c>
      <c r="C24" s="20">
        <f>C23/C22</f>
        <v>0.7425806451612903</v>
      </c>
      <c r="D24" s="6"/>
    </row>
    <row r="25" spans="1:4" ht="34.5" x14ac:dyDescent="0.25">
      <c r="A25" s="10" t="s">
        <v>67</v>
      </c>
      <c r="B25" s="4" t="s">
        <v>147</v>
      </c>
      <c r="C25" s="40">
        <f>SUM(C26:C30)</f>
        <v>4.6040000000000001</v>
      </c>
      <c r="D25" s="6"/>
    </row>
    <row r="26" spans="1:4" ht="15.75" customHeight="1" x14ac:dyDescent="0.25">
      <c r="A26" s="87"/>
      <c r="B26" s="15" t="s">
        <v>95</v>
      </c>
      <c r="C26" s="60">
        <v>0.82</v>
      </c>
      <c r="D26" s="6"/>
    </row>
    <row r="27" spans="1:4" ht="15.75" customHeight="1" x14ac:dyDescent="0.25">
      <c r="A27" s="94"/>
      <c r="B27" s="15" t="s">
        <v>96</v>
      </c>
      <c r="C27" s="37">
        <v>1.5269999999999999</v>
      </c>
      <c r="D27" s="6"/>
    </row>
    <row r="28" spans="1:4" ht="15.75" customHeight="1" x14ac:dyDescent="0.25">
      <c r="A28" s="94"/>
      <c r="B28" s="15" t="s">
        <v>97</v>
      </c>
      <c r="C28" s="37">
        <v>1.635</v>
      </c>
      <c r="D28" s="6"/>
    </row>
    <row r="29" spans="1:4" ht="15.75" customHeight="1" x14ac:dyDescent="0.25">
      <c r="A29" s="94"/>
      <c r="B29" s="15" t="s">
        <v>98</v>
      </c>
      <c r="C29" s="37">
        <v>0.622</v>
      </c>
      <c r="D29" s="6"/>
    </row>
    <row r="30" spans="1:4" ht="15.75" customHeight="1" x14ac:dyDescent="0.25">
      <c r="A30" s="88"/>
      <c r="B30" s="15" t="s">
        <v>99</v>
      </c>
      <c r="C30" s="60">
        <v>0</v>
      </c>
      <c r="D30" s="6"/>
    </row>
    <row r="31" spans="1:4" ht="34.5" customHeight="1" x14ac:dyDescent="0.25">
      <c r="A31" s="10" t="s">
        <v>65</v>
      </c>
      <c r="B31" s="4" t="s">
        <v>64</v>
      </c>
      <c r="C31" s="3"/>
      <c r="D31" s="6"/>
    </row>
    <row r="32" spans="1:4" ht="15.75" x14ac:dyDescent="0.25">
      <c r="A32" s="87"/>
      <c r="B32" s="15" t="s">
        <v>93</v>
      </c>
      <c r="C32" s="27">
        <v>5.5</v>
      </c>
      <c r="D32" s="6"/>
    </row>
    <row r="33" spans="1:4" ht="15.75" x14ac:dyDescent="0.25">
      <c r="A33" s="88"/>
      <c r="B33" s="15" t="s">
        <v>100</v>
      </c>
      <c r="C33" s="27">
        <v>4.6040000000000001</v>
      </c>
      <c r="D33" s="6"/>
    </row>
    <row r="34" spans="1:4" ht="31.5" x14ac:dyDescent="0.25">
      <c r="A34" s="10" t="s">
        <v>63</v>
      </c>
      <c r="B34" s="7" t="s">
        <v>62</v>
      </c>
      <c r="C34" s="6"/>
      <c r="D34" s="6"/>
    </row>
    <row r="35" spans="1:4" ht="15.75" x14ac:dyDescent="0.25">
      <c r="A35" s="87"/>
      <c r="B35" s="15" t="s">
        <v>93</v>
      </c>
      <c r="C35" s="19">
        <v>0.7</v>
      </c>
      <c r="D35" s="6"/>
    </row>
    <row r="36" spans="1:4" ht="15.75" x14ac:dyDescent="0.25">
      <c r="A36" s="88"/>
      <c r="B36" s="15" t="s">
        <v>100</v>
      </c>
      <c r="C36" s="3">
        <v>0</v>
      </c>
      <c r="D36" s="6"/>
    </row>
    <row r="37" spans="1:4" ht="18.75" customHeight="1" x14ac:dyDescent="0.25">
      <c r="A37" s="82" t="s">
        <v>162</v>
      </c>
      <c r="B37" s="83"/>
      <c r="C37" s="83"/>
      <c r="D37" s="84"/>
    </row>
    <row r="38" spans="1:4" ht="31.5" x14ac:dyDescent="0.25">
      <c r="A38" s="3">
        <v>3</v>
      </c>
      <c r="B38" s="4" t="s">
        <v>61</v>
      </c>
      <c r="C38" s="3" t="s">
        <v>171</v>
      </c>
      <c r="D38" s="3" t="s">
        <v>4</v>
      </c>
    </row>
    <row r="39" spans="1:4" ht="15.75" x14ac:dyDescent="0.25">
      <c r="A39" s="87"/>
      <c r="B39" s="15" t="s">
        <v>101</v>
      </c>
      <c r="C39" s="6" t="s">
        <v>189</v>
      </c>
      <c r="D39" s="6"/>
    </row>
    <row r="40" spans="1:4" ht="15.75" x14ac:dyDescent="0.25">
      <c r="A40" s="94"/>
      <c r="B40" s="15" t="s">
        <v>102</v>
      </c>
      <c r="C40" s="3" t="s">
        <v>294</v>
      </c>
      <c r="D40" s="6"/>
    </row>
    <row r="41" spans="1:4" ht="31.5" x14ac:dyDescent="0.25">
      <c r="A41" s="94"/>
      <c r="B41" s="15" t="s">
        <v>103</v>
      </c>
      <c r="C41" s="3" t="s">
        <v>295</v>
      </c>
      <c r="D41" s="6"/>
    </row>
    <row r="42" spans="1:4" ht="15.75" x14ac:dyDescent="0.25">
      <c r="A42" s="94"/>
      <c r="B42" s="15" t="s">
        <v>104</v>
      </c>
      <c r="C42" s="21" t="s">
        <v>296</v>
      </c>
      <c r="D42" s="6"/>
    </row>
    <row r="43" spans="1:4" ht="15.75" x14ac:dyDescent="0.25">
      <c r="A43" s="88"/>
      <c r="B43" s="15" t="s">
        <v>105</v>
      </c>
      <c r="C43" s="21" t="s">
        <v>297</v>
      </c>
      <c r="D43" s="6"/>
    </row>
    <row r="44" spans="1:4" ht="33.75" customHeight="1" x14ac:dyDescent="0.25">
      <c r="A44" s="82" t="s">
        <v>148</v>
      </c>
      <c r="B44" s="83"/>
      <c r="C44" s="83"/>
      <c r="D44" s="84"/>
    </row>
    <row r="45" spans="1:4" ht="31.5" x14ac:dyDescent="0.25">
      <c r="A45" s="3">
        <v>4</v>
      </c>
      <c r="B45" s="7" t="s">
        <v>60</v>
      </c>
      <c r="C45" s="3"/>
      <c r="D45" s="3" t="s">
        <v>4</v>
      </c>
    </row>
    <row r="46" spans="1:4" ht="15.75" customHeight="1" x14ac:dyDescent="0.25">
      <c r="A46" s="87"/>
      <c r="B46" s="15" t="s">
        <v>106</v>
      </c>
      <c r="C46" s="6" t="s">
        <v>112</v>
      </c>
      <c r="D46" s="6"/>
    </row>
    <row r="47" spans="1:4" ht="15.75" customHeight="1" x14ac:dyDescent="0.25">
      <c r="A47" s="94"/>
      <c r="B47" s="15" t="s">
        <v>107</v>
      </c>
      <c r="C47" s="3">
        <v>0</v>
      </c>
      <c r="D47" s="6"/>
    </row>
    <row r="48" spans="1:4" ht="15.75" customHeight="1" x14ac:dyDescent="0.25">
      <c r="A48" s="94"/>
      <c r="B48" s="15" t="s">
        <v>108</v>
      </c>
      <c r="C48" s="3" t="s">
        <v>59</v>
      </c>
      <c r="D48" s="6"/>
    </row>
    <row r="49" spans="1:4" ht="31.5" x14ac:dyDescent="0.25">
      <c r="A49" s="88"/>
      <c r="B49" s="15" t="s">
        <v>109</v>
      </c>
      <c r="C49" s="3" t="s">
        <v>112</v>
      </c>
      <c r="D49" s="6"/>
    </row>
    <row r="50" spans="1:4" ht="19.5" customHeight="1" x14ac:dyDescent="0.25">
      <c r="A50" s="82" t="s">
        <v>250</v>
      </c>
      <c r="B50" s="83"/>
      <c r="C50" s="83"/>
      <c r="D50" s="84"/>
    </row>
    <row r="51" spans="1:4" ht="31.5" customHeight="1" x14ac:dyDescent="0.25">
      <c r="A51" s="89">
        <v>5</v>
      </c>
      <c r="B51" s="90" t="s">
        <v>58</v>
      </c>
      <c r="C51" s="87">
        <v>2.1</v>
      </c>
      <c r="D51" s="87" t="s">
        <v>57</v>
      </c>
    </row>
    <row r="52" spans="1:4" x14ac:dyDescent="0.25">
      <c r="A52" s="89"/>
      <c r="B52" s="90"/>
      <c r="C52" s="88"/>
      <c r="D52" s="88"/>
    </row>
    <row r="53" spans="1:4" ht="18" customHeight="1" x14ac:dyDescent="0.25">
      <c r="A53" s="82" t="s">
        <v>154</v>
      </c>
      <c r="B53" s="83"/>
      <c r="C53" s="83"/>
      <c r="D53" s="84"/>
    </row>
    <row r="54" spans="1:4" ht="31.5" x14ac:dyDescent="0.25">
      <c r="A54" s="3">
        <v>6</v>
      </c>
      <c r="B54" s="4" t="s">
        <v>56</v>
      </c>
      <c r="C54" s="3"/>
      <c r="D54" s="3" t="s">
        <v>4</v>
      </c>
    </row>
    <row r="55" spans="1:4" ht="15.75" x14ac:dyDescent="0.25">
      <c r="A55" s="87"/>
      <c r="B55" s="5" t="s">
        <v>55</v>
      </c>
      <c r="C55" s="19">
        <f>C56+C63+C68+C79+C80+C65</f>
        <v>325</v>
      </c>
      <c r="D55" s="6"/>
    </row>
    <row r="56" spans="1:4" ht="83.25" customHeight="1" x14ac:dyDescent="0.25">
      <c r="A56" s="94"/>
      <c r="B56" s="2" t="s">
        <v>54</v>
      </c>
      <c r="C56" s="31">
        <f>SUM(C57:C62)</f>
        <v>0</v>
      </c>
      <c r="D56" s="6"/>
    </row>
    <row r="57" spans="1:4" ht="15.75" customHeight="1" x14ac:dyDescent="0.25">
      <c r="A57" s="94"/>
      <c r="B57" s="2" t="s">
        <v>53</v>
      </c>
      <c r="C57" s="19"/>
      <c r="D57" s="3"/>
    </row>
    <row r="58" spans="1:4" ht="15.75" customHeight="1" x14ac:dyDescent="0.25">
      <c r="A58" s="94"/>
      <c r="B58" s="5" t="s">
        <v>143</v>
      </c>
      <c r="C58" s="19"/>
      <c r="D58" s="6"/>
    </row>
    <row r="59" spans="1:4" ht="15.75" customHeight="1" x14ac:dyDescent="0.25">
      <c r="A59" s="94"/>
      <c r="B59" s="5" t="s">
        <v>52</v>
      </c>
      <c r="C59" s="19"/>
      <c r="D59" s="6"/>
    </row>
    <row r="60" spans="1:4" ht="15.75" customHeight="1" x14ac:dyDescent="0.25">
      <c r="A60" s="94"/>
      <c r="B60" s="5" t="s">
        <v>51</v>
      </c>
      <c r="C60" s="19"/>
      <c r="D60" s="6"/>
    </row>
    <row r="61" spans="1:4" ht="47.25" customHeight="1" x14ac:dyDescent="0.25">
      <c r="A61" s="94"/>
      <c r="B61" s="5" t="s">
        <v>140</v>
      </c>
      <c r="C61" s="19"/>
      <c r="D61" s="6"/>
    </row>
    <row r="62" spans="1:4" ht="32.25" customHeight="1" x14ac:dyDescent="0.25">
      <c r="A62" s="94"/>
      <c r="B62" s="5" t="s">
        <v>141</v>
      </c>
      <c r="C62" s="19"/>
      <c r="D62" s="6"/>
    </row>
    <row r="63" spans="1:4" ht="60.75" customHeight="1" x14ac:dyDescent="0.25">
      <c r="A63" s="94"/>
      <c r="B63" s="2" t="s">
        <v>50</v>
      </c>
      <c r="C63" s="31">
        <f>C64</f>
        <v>0</v>
      </c>
      <c r="D63" s="6"/>
    </row>
    <row r="64" spans="1:4" ht="31.5" x14ac:dyDescent="0.25">
      <c r="A64" s="94"/>
      <c r="B64" s="4" t="s">
        <v>49</v>
      </c>
      <c r="C64" s="19"/>
      <c r="D64" s="6"/>
    </row>
    <row r="65" spans="1:4" ht="67.5" customHeight="1" x14ac:dyDescent="0.25">
      <c r="A65" s="94"/>
      <c r="B65" s="5" t="s">
        <v>142</v>
      </c>
      <c r="C65" s="31"/>
      <c r="D65" s="5"/>
    </row>
    <row r="66" spans="1:4" ht="15.75" x14ac:dyDescent="0.25">
      <c r="A66" s="94"/>
      <c r="B66" s="8" t="s">
        <v>48</v>
      </c>
      <c r="C66" s="19"/>
      <c r="D66" s="5"/>
    </row>
    <row r="67" spans="1:4" ht="66.75" customHeight="1" x14ac:dyDescent="0.25">
      <c r="A67" s="94"/>
      <c r="B67" s="5" t="s">
        <v>47</v>
      </c>
      <c r="C67" s="25"/>
      <c r="D67" s="5"/>
    </row>
    <row r="68" spans="1:4" ht="48.75" customHeight="1" x14ac:dyDescent="0.25">
      <c r="A68" s="94"/>
      <c r="B68" s="5" t="s">
        <v>46</v>
      </c>
      <c r="C68" s="28">
        <f>C69+C74</f>
        <v>325</v>
      </c>
      <c r="D68" s="5"/>
    </row>
    <row r="69" spans="1:4" ht="15.75" x14ac:dyDescent="0.25">
      <c r="A69" s="94"/>
      <c r="B69" s="7" t="s">
        <v>45</v>
      </c>
      <c r="C69" s="25">
        <f>C70+C71+C72+C73</f>
        <v>325</v>
      </c>
      <c r="D69" s="7"/>
    </row>
    <row r="70" spans="1:4" ht="17.25" customHeight="1" x14ac:dyDescent="0.25">
      <c r="A70" s="94"/>
      <c r="B70" s="5" t="s">
        <v>44</v>
      </c>
      <c r="C70" s="25">
        <v>152</v>
      </c>
      <c r="D70" s="5"/>
    </row>
    <row r="71" spans="1:4" ht="17.25" customHeight="1" x14ac:dyDescent="0.25">
      <c r="A71" s="94"/>
      <c r="B71" s="5" t="s">
        <v>43</v>
      </c>
      <c r="C71" s="25">
        <v>173</v>
      </c>
      <c r="D71" s="5"/>
    </row>
    <row r="72" spans="1:4" ht="61.5" customHeight="1" x14ac:dyDescent="0.25">
      <c r="A72" s="94"/>
      <c r="B72" s="5" t="s">
        <v>139</v>
      </c>
      <c r="C72" s="25"/>
      <c r="D72" s="5"/>
    </row>
    <row r="73" spans="1:4" ht="45.75" customHeight="1" x14ac:dyDescent="0.25">
      <c r="A73" s="94"/>
      <c r="B73" s="5" t="s">
        <v>127</v>
      </c>
      <c r="C73" s="25"/>
      <c r="D73" s="5"/>
    </row>
    <row r="74" spans="1:4" ht="15.75" x14ac:dyDescent="0.25">
      <c r="A74" s="94"/>
      <c r="B74" s="7" t="s">
        <v>42</v>
      </c>
      <c r="C74" s="25">
        <f>C75+C76+C77+C78</f>
        <v>0</v>
      </c>
      <c r="D74" s="7"/>
    </row>
    <row r="75" spans="1:4" ht="27" customHeight="1" x14ac:dyDescent="0.25">
      <c r="A75" s="94"/>
      <c r="B75" s="7" t="s">
        <v>41</v>
      </c>
      <c r="C75" s="25"/>
      <c r="D75" s="7"/>
    </row>
    <row r="76" spans="1:4" ht="19.5" customHeight="1" x14ac:dyDescent="0.25">
      <c r="A76" s="94"/>
      <c r="B76" s="7" t="s">
        <v>40</v>
      </c>
      <c r="C76" s="25"/>
      <c r="D76" s="7"/>
    </row>
    <row r="77" spans="1:4" ht="28.5" customHeight="1" x14ac:dyDescent="0.25">
      <c r="A77" s="94"/>
      <c r="B77" s="7" t="s">
        <v>39</v>
      </c>
      <c r="C77" s="25"/>
      <c r="D77" s="7"/>
    </row>
    <row r="78" spans="1:4" ht="93" customHeight="1" x14ac:dyDescent="0.25">
      <c r="A78" s="94"/>
      <c r="B78" s="7" t="s">
        <v>38</v>
      </c>
      <c r="C78" s="25"/>
      <c r="D78" s="7"/>
    </row>
    <row r="79" spans="1:4" ht="63.75" customHeight="1" x14ac:dyDescent="0.25">
      <c r="A79" s="94"/>
      <c r="B79" s="5" t="s">
        <v>37</v>
      </c>
      <c r="C79" s="28"/>
      <c r="D79" s="5"/>
    </row>
    <row r="80" spans="1:4" ht="67.5" customHeight="1" x14ac:dyDescent="0.25">
      <c r="A80" s="88"/>
      <c r="B80" s="5" t="s">
        <v>36</v>
      </c>
      <c r="C80" s="28"/>
      <c r="D80" s="5"/>
    </row>
    <row r="81" spans="1:4" ht="97.5" customHeight="1" x14ac:dyDescent="0.25">
      <c r="A81" s="82" t="s">
        <v>168</v>
      </c>
      <c r="B81" s="83"/>
      <c r="C81" s="83"/>
      <c r="D81" s="84"/>
    </row>
    <row r="82" spans="1:4" ht="30.75" customHeight="1" x14ac:dyDescent="0.25">
      <c r="A82" s="3">
        <v>7</v>
      </c>
      <c r="B82" s="7" t="s">
        <v>35</v>
      </c>
      <c r="C82" s="3"/>
      <c r="D82" s="3" t="s">
        <v>4</v>
      </c>
    </row>
    <row r="83" spans="1:4" ht="45.75" customHeight="1" x14ac:dyDescent="0.25">
      <c r="A83" s="87"/>
      <c r="B83" s="5" t="s">
        <v>34</v>
      </c>
      <c r="C83" s="51" t="s">
        <v>59</v>
      </c>
      <c r="D83" s="5"/>
    </row>
    <row r="84" spans="1:4" ht="33.75" customHeight="1" x14ac:dyDescent="0.25">
      <c r="A84" s="94"/>
      <c r="B84" s="5" t="s">
        <v>33</v>
      </c>
      <c r="C84" s="51" t="s">
        <v>59</v>
      </c>
      <c r="D84" s="5"/>
    </row>
    <row r="85" spans="1:4" ht="33.75" customHeight="1" x14ac:dyDescent="0.25">
      <c r="A85" s="94"/>
      <c r="B85" s="5" t="s">
        <v>32</v>
      </c>
      <c r="C85" s="41" t="s">
        <v>190</v>
      </c>
      <c r="D85" s="5"/>
    </row>
    <row r="86" spans="1:4" ht="33.75" customHeight="1" x14ac:dyDescent="0.25">
      <c r="A86" s="88"/>
      <c r="B86" s="5" t="s">
        <v>31</v>
      </c>
      <c r="C86" s="16" t="s">
        <v>191</v>
      </c>
      <c r="D86" s="5"/>
    </row>
    <row r="87" spans="1:4" ht="32.25" customHeight="1" x14ac:dyDescent="0.25">
      <c r="A87" s="98" t="s">
        <v>251</v>
      </c>
      <c r="B87" s="99"/>
      <c r="C87" s="99"/>
      <c r="D87" s="100"/>
    </row>
    <row r="88" spans="1:4" ht="31.5" customHeight="1" x14ac:dyDescent="0.25">
      <c r="A88" s="3">
        <v>8</v>
      </c>
      <c r="B88" s="7" t="s">
        <v>163</v>
      </c>
      <c r="C88" s="3" t="s">
        <v>59</v>
      </c>
      <c r="D88" s="3" t="s">
        <v>4</v>
      </c>
    </row>
    <row r="89" spans="1:4" ht="18.75" customHeight="1" x14ac:dyDescent="0.25">
      <c r="A89" s="107"/>
      <c r="B89" s="5" t="s">
        <v>30</v>
      </c>
      <c r="C89" s="3" t="s">
        <v>59</v>
      </c>
      <c r="D89" s="17"/>
    </row>
    <row r="90" spans="1:4" ht="18.75" customHeight="1" x14ac:dyDescent="0.25">
      <c r="A90" s="108"/>
      <c r="B90" s="5" t="s">
        <v>29</v>
      </c>
      <c r="C90" s="3" t="s">
        <v>59</v>
      </c>
      <c r="D90" s="17"/>
    </row>
    <row r="91" spans="1:4" ht="18.75" customHeight="1" x14ac:dyDescent="0.25">
      <c r="A91" s="108"/>
      <c r="B91" s="5" t="s">
        <v>28</v>
      </c>
      <c r="C91" s="3" t="s">
        <v>59</v>
      </c>
      <c r="D91" s="17"/>
    </row>
    <row r="92" spans="1:4" ht="18.75" customHeight="1" x14ac:dyDescent="0.25">
      <c r="A92" s="108"/>
      <c r="B92" s="5" t="s">
        <v>27</v>
      </c>
      <c r="C92" s="3" t="s">
        <v>59</v>
      </c>
      <c r="D92" s="17"/>
    </row>
    <row r="93" spans="1:4" ht="36" customHeight="1" x14ac:dyDescent="0.25">
      <c r="A93" s="109"/>
      <c r="B93" s="5" t="s">
        <v>26</v>
      </c>
      <c r="C93" s="3" t="s">
        <v>59</v>
      </c>
      <c r="D93" s="17"/>
    </row>
    <row r="94" spans="1:4" ht="18.75" customHeight="1" x14ac:dyDescent="0.25">
      <c r="A94" s="82" t="s">
        <v>156</v>
      </c>
      <c r="B94" s="83"/>
      <c r="C94" s="83"/>
      <c r="D94" s="84"/>
    </row>
    <row r="95" spans="1:4" ht="43.5" customHeight="1" x14ac:dyDescent="0.25">
      <c r="A95" s="3">
        <v>9</v>
      </c>
      <c r="B95" s="7" t="s">
        <v>25</v>
      </c>
      <c r="C95" s="3" t="s">
        <v>59</v>
      </c>
      <c r="D95" s="3" t="s">
        <v>4</v>
      </c>
    </row>
    <row r="96" spans="1:4" ht="30.75" customHeight="1" x14ac:dyDescent="0.25">
      <c r="A96" s="82" t="s">
        <v>157</v>
      </c>
      <c r="B96" s="83"/>
      <c r="C96" s="83"/>
      <c r="D96" s="84"/>
    </row>
    <row r="97" spans="1:4" ht="21.75" customHeight="1" x14ac:dyDescent="0.25">
      <c r="A97" s="3">
        <v>10</v>
      </c>
      <c r="B97" s="7" t="s">
        <v>24</v>
      </c>
      <c r="C97" s="6"/>
      <c r="D97" s="3" t="s">
        <v>4</v>
      </c>
    </row>
    <row r="98" spans="1:4" ht="33.75" customHeight="1" x14ac:dyDescent="0.25">
      <c r="A98" s="107"/>
      <c r="B98" s="5" t="s">
        <v>23</v>
      </c>
      <c r="C98" s="3" t="s">
        <v>59</v>
      </c>
      <c r="D98" s="18"/>
    </row>
    <row r="99" spans="1:4" ht="33.75" customHeight="1" x14ac:dyDescent="0.25">
      <c r="A99" s="108"/>
      <c r="B99" s="5" t="s">
        <v>22</v>
      </c>
      <c r="C99" s="3" t="s">
        <v>59</v>
      </c>
      <c r="D99" s="3" t="s">
        <v>4</v>
      </c>
    </row>
    <row r="100" spans="1:4" ht="33.75" customHeight="1" x14ac:dyDescent="0.25">
      <c r="A100" s="108"/>
      <c r="B100" s="5" t="s">
        <v>21</v>
      </c>
      <c r="C100" s="3" t="s">
        <v>59</v>
      </c>
      <c r="D100" s="3" t="s">
        <v>4</v>
      </c>
    </row>
    <row r="101" spans="1:4" ht="51" customHeight="1" x14ac:dyDescent="0.25">
      <c r="A101" s="108"/>
      <c r="B101" s="5" t="s">
        <v>20</v>
      </c>
      <c r="C101" s="81" t="s">
        <v>59</v>
      </c>
      <c r="D101" s="3" t="s">
        <v>18</v>
      </c>
    </row>
    <row r="102" spans="1:4" ht="69" customHeight="1" x14ac:dyDescent="0.25">
      <c r="A102" s="108"/>
      <c r="B102" s="5" t="s">
        <v>19</v>
      </c>
      <c r="C102" s="81" t="s">
        <v>59</v>
      </c>
      <c r="D102" s="3" t="s">
        <v>18</v>
      </c>
    </row>
    <row r="103" spans="1:4" ht="48.75" customHeight="1" x14ac:dyDescent="0.25">
      <c r="A103" s="109"/>
      <c r="B103" s="5" t="s">
        <v>17</v>
      </c>
      <c r="C103" s="3" t="s">
        <v>59</v>
      </c>
      <c r="D103" s="3" t="s">
        <v>14</v>
      </c>
    </row>
    <row r="104" spans="1:4" ht="95.25" customHeight="1" x14ac:dyDescent="0.25">
      <c r="A104" s="113" t="s">
        <v>322</v>
      </c>
      <c r="B104" s="114"/>
      <c r="C104" s="114"/>
      <c r="D104" s="115"/>
    </row>
    <row r="105" spans="1:4" ht="32.25" customHeight="1" x14ac:dyDescent="0.25">
      <c r="A105" s="3">
        <v>11</v>
      </c>
      <c r="B105" s="7" t="s">
        <v>16</v>
      </c>
      <c r="C105" s="3"/>
      <c r="D105" s="3" t="s">
        <v>14</v>
      </c>
    </row>
    <row r="106" spans="1:4" ht="18" customHeight="1" x14ac:dyDescent="0.25">
      <c r="A106" s="107"/>
      <c r="B106" s="5" t="s">
        <v>13</v>
      </c>
      <c r="C106" s="51" t="s">
        <v>59</v>
      </c>
      <c r="D106" s="17"/>
    </row>
    <row r="107" spans="1:4" ht="31.5" customHeight="1" x14ac:dyDescent="0.25">
      <c r="A107" s="108"/>
      <c r="B107" s="5" t="s">
        <v>12</v>
      </c>
      <c r="C107" s="51" t="s">
        <v>59</v>
      </c>
      <c r="D107" s="17"/>
    </row>
    <row r="108" spans="1:4" ht="30" customHeight="1" x14ac:dyDescent="0.25">
      <c r="A108" s="108"/>
      <c r="B108" s="5" t="s">
        <v>11</v>
      </c>
      <c r="C108" s="51" t="s">
        <v>59</v>
      </c>
      <c r="D108" s="17"/>
    </row>
    <row r="109" spans="1:4" ht="30" customHeight="1" x14ac:dyDescent="0.25">
      <c r="A109" s="108"/>
      <c r="B109" s="5" t="s">
        <v>159</v>
      </c>
      <c r="C109" s="51" t="s">
        <v>59</v>
      </c>
      <c r="D109" s="3" t="s">
        <v>4</v>
      </c>
    </row>
    <row r="110" spans="1:4" ht="18" customHeight="1" x14ac:dyDescent="0.25">
      <c r="A110" s="109"/>
      <c r="B110" s="5" t="s">
        <v>10</v>
      </c>
      <c r="C110" s="51" t="s">
        <v>59</v>
      </c>
      <c r="D110" s="17"/>
    </row>
    <row r="111" spans="1:4" ht="65.25" customHeight="1" x14ac:dyDescent="0.25">
      <c r="A111" s="3">
        <v>12</v>
      </c>
      <c r="B111" s="7" t="s">
        <v>9</v>
      </c>
      <c r="C111" s="65" t="s">
        <v>276</v>
      </c>
      <c r="D111" s="17"/>
    </row>
    <row r="112" spans="1:4" ht="32.25" customHeight="1" x14ac:dyDescent="0.25">
      <c r="A112" s="98" t="s">
        <v>275</v>
      </c>
      <c r="B112" s="99"/>
      <c r="C112" s="99"/>
      <c r="D112" s="100"/>
    </row>
    <row r="113" spans="1:4" ht="31.5" x14ac:dyDescent="0.25">
      <c r="A113" s="3">
        <v>13</v>
      </c>
      <c r="B113" s="4" t="s">
        <v>8</v>
      </c>
      <c r="C113" s="51">
        <v>6</v>
      </c>
      <c r="D113" s="3" t="s">
        <v>4</v>
      </c>
    </row>
    <row r="114" spans="1:4" ht="31.5" customHeight="1" x14ac:dyDescent="0.25">
      <c r="A114" s="113" t="s">
        <v>304</v>
      </c>
      <c r="B114" s="114"/>
      <c r="C114" s="114"/>
      <c r="D114" s="115"/>
    </row>
    <row r="115" spans="1:4" ht="78.75" x14ac:dyDescent="0.25">
      <c r="A115" s="3">
        <v>14</v>
      </c>
      <c r="B115" s="4" t="s">
        <v>7</v>
      </c>
      <c r="C115" s="51">
        <v>62428.59</v>
      </c>
      <c r="D115" s="3" t="s">
        <v>4</v>
      </c>
    </row>
    <row r="116" spans="1:4" ht="33.75" customHeight="1" x14ac:dyDescent="0.25">
      <c r="A116" s="113" t="s">
        <v>305</v>
      </c>
      <c r="B116" s="114"/>
      <c r="C116" s="114"/>
      <c r="D116" s="115"/>
    </row>
    <row r="117" spans="1:4" ht="31.5" x14ac:dyDescent="0.25">
      <c r="A117" s="3">
        <v>15</v>
      </c>
      <c r="B117" s="4" t="s">
        <v>6</v>
      </c>
      <c r="C117" s="75">
        <v>2439117</v>
      </c>
      <c r="D117" s="3" t="s">
        <v>4</v>
      </c>
    </row>
    <row r="118" spans="1:4" ht="17.25" customHeight="1" x14ac:dyDescent="0.25">
      <c r="A118" s="82" t="s">
        <v>307</v>
      </c>
      <c r="B118" s="83"/>
      <c r="C118" s="83"/>
      <c r="D118" s="84"/>
    </row>
    <row r="119" spans="1:4" ht="15.75" x14ac:dyDescent="0.25">
      <c r="A119" s="3">
        <v>16</v>
      </c>
      <c r="B119" s="4" t="s">
        <v>5</v>
      </c>
      <c r="C119" s="51">
        <v>22.9</v>
      </c>
      <c r="D119" s="3" t="s">
        <v>4</v>
      </c>
    </row>
    <row r="120" spans="1:4" ht="17.25" customHeight="1" x14ac:dyDescent="0.25">
      <c r="A120" s="82" t="s">
        <v>308</v>
      </c>
      <c r="B120" s="83"/>
      <c r="C120" s="83"/>
      <c r="D120" s="84"/>
    </row>
    <row r="121" spans="1:4" ht="238.5" customHeight="1" x14ac:dyDescent="0.25">
      <c r="A121" s="77">
        <v>17</v>
      </c>
      <c r="B121" s="4" t="s">
        <v>3</v>
      </c>
      <c r="C121" s="3" t="s">
        <v>59</v>
      </c>
      <c r="D121" s="3" t="s">
        <v>2</v>
      </c>
    </row>
    <row r="122" spans="1:4" ht="30" customHeight="1" x14ac:dyDescent="0.25">
      <c r="A122" s="82" t="s">
        <v>161</v>
      </c>
      <c r="B122" s="83"/>
      <c r="C122" s="83"/>
      <c r="D122" s="84"/>
    </row>
    <row r="123" spans="1:4" ht="105.75" customHeight="1" x14ac:dyDescent="0.25">
      <c r="A123" s="3">
        <v>18</v>
      </c>
      <c r="B123" s="4" t="s">
        <v>1</v>
      </c>
      <c r="C123" s="3" t="s">
        <v>59</v>
      </c>
      <c r="D123" s="3" t="s">
        <v>0</v>
      </c>
    </row>
    <row r="124" spans="1:4" ht="15.75" x14ac:dyDescent="0.25">
      <c r="A124" s="1"/>
    </row>
  </sheetData>
  <mergeCells count="36">
    <mergeCell ref="A114:D114"/>
    <mergeCell ref="A116:D116"/>
    <mergeCell ref="A118:D118"/>
    <mergeCell ref="A120:D120"/>
    <mergeCell ref="A112:D112"/>
    <mergeCell ref="A106:A110"/>
    <mergeCell ref="B51:B52"/>
    <mergeCell ref="D51:D52"/>
    <mergeCell ref="A83:A86"/>
    <mergeCell ref="A89:A93"/>
    <mergeCell ref="A98:A103"/>
    <mergeCell ref="A51:A52"/>
    <mergeCell ref="A55:A80"/>
    <mergeCell ref="C51:C52"/>
    <mergeCell ref="A53:D53"/>
    <mergeCell ref="A87:D87"/>
    <mergeCell ref="A94:D94"/>
    <mergeCell ref="A96:D96"/>
    <mergeCell ref="A104:D104"/>
    <mergeCell ref="A81:D81"/>
    <mergeCell ref="A122:D122"/>
    <mergeCell ref="A50:D50"/>
    <mergeCell ref="A22:A24"/>
    <mergeCell ref="A1:D1"/>
    <mergeCell ref="A2:D2"/>
    <mergeCell ref="A3:D3"/>
    <mergeCell ref="A11:A14"/>
    <mergeCell ref="A16:A19"/>
    <mergeCell ref="A26:A30"/>
    <mergeCell ref="A32:A33"/>
    <mergeCell ref="A35:A36"/>
    <mergeCell ref="A39:A43"/>
    <mergeCell ref="A46:A49"/>
    <mergeCell ref="A20:D20"/>
    <mergeCell ref="A37:D37"/>
    <mergeCell ref="A44:D44"/>
  </mergeCells>
  <pageMargins left="0.70866141732283472" right="0.31496062992125984" top="0.35433070866141736" bottom="0.35433070866141736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26"/>
  <sheetViews>
    <sheetView topLeftCell="A103" zoomScaleNormal="100" workbookViewId="0">
      <selection activeCell="G104" sqref="G104"/>
    </sheetView>
  </sheetViews>
  <sheetFormatPr defaultRowHeight="15" x14ac:dyDescent="0.25"/>
  <cols>
    <col min="1" max="1" width="9.140625" style="13"/>
    <col min="2" max="2" width="37.140625" style="13" customWidth="1"/>
    <col min="3" max="3" width="29" style="14" customWidth="1"/>
    <col min="4" max="4" width="17" style="13" customWidth="1"/>
  </cols>
  <sheetData>
    <row r="1" spans="1:4" ht="18.75" x14ac:dyDescent="0.25">
      <c r="A1" s="85" t="s">
        <v>88</v>
      </c>
      <c r="B1" s="85"/>
      <c r="C1" s="85"/>
      <c r="D1" s="85"/>
    </row>
    <row r="2" spans="1:4" ht="18.75" x14ac:dyDescent="0.25">
      <c r="A2" s="85" t="s">
        <v>119</v>
      </c>
      <c r="B2" s="85"/>
      <c r="C2" s="85"/>
      <c r="D2" s="85"/>
    </row>
    <row r="3" spans="1:4" ht="15.75" x14ac:dyDescent="0.25">
      <c r="A3" s="86" t="s">
        <v>86</v>
      </c>
      <c r="B3" s="86"/>
      <c r="C3" s="86"/>
      <c r="D3" s="86"/>
    </row>
    <row r="4" spans="1:4" ht="15.75" x14ac:dyDescent="0.25">
      <c r="A4" s="12"/>
    </row>
    <row r="5" spans="1:4" ht="32.25" customHeight="1" x14ac:dyDescent="0.25">
      <c r="A5" s="3" t="s">
        <v>85</v>
      </c>
      <c r="B5" s="6" t="s">
        <v>84</v>
      </c>
      <c r="C5" s="6" t="s">
        <v>83</v>
      </c>
      <c r="D5" s="6" t="s">
        <v>82</v>
      </c>
    </row>
    <row r="6" spans="1:4" ht="15.75" x14ac:dyDescent="0.25">
      <c r="A6" s="3">
        <v>1</v>
      </c>
      <c r="B6" s="6" t="s">
        <v>81</v>
      </c>
      <c r="C6" s="3"/>
      <c r="D6" s="3" t="s">
        <v>79</v>
      </c>
    </row>
    <row r="7" spans="1:4" ht="31.5" x14ac:dyDescent="0.25">
      <c r="A7" s="10" t="s">
        <v>78</v>
      </c>
      <c r="B7" s="6" t="s">
        <v>77</v>
      </c>
      <c r="C7" s="3" t="s">
        <v>120</v>
      </c>
      <c r="D7" s="6"/>
    </row>
    <row r="8" spans="1:4" ht="15.75" x14ac:dyDescent="0.25">
      <c r="A8" s="10" t="s">
        <v>75</v>
      </c>
      <c r="B8" s="6" t="s">
        <v>74</v>
      </c>
      <c r="C8" s="3">
        <v>76</v>
      </c>
      <c r="D8" s="6"/>
    </row>
    <row r="9" spans="1:4" ht="15.75" x14ac:dyDescent="0.25">
      <c r="A9" s="10" t="s">
        <v>73</v>
      </c>
      <c r="B9" s="6" t="s">
        <v>72</v>
      </c>
      <c r="C9" s="3">
        <v>3.3</v>
      </c>
      <c r="D9" s="6"/>
    </row>
    <row r="10" spans="1:4" ht="46.5" customHeight="1" x14ac:dyDescent="0.25">
      <c r="A10" s="10" t="s">
        <v>71</v>
      </c>
      <c r="B10" s="6" t="s">
        <v>144</v>
      </c>
      <c r="C10" s="6">
        <f>SUM(C11:C14)</f>
        <v>109135.5</v>
      </c>
      <c r="D10" s="6"/>
    </row>
    <row r="11" spans="1:4" ht="15.75" x14ac:dyDescent="0.25">
      <c r="A11" s="91"/>
      <c r="B11" s="15" t="s">
        <v>89</v>
      </c>
      <c r="C11" s="3">
        <v>17349.900000000001</v>
      </c>
      <c r="D11" s="6"/>
    </row>
    <row r="12" spans="1:4" ht="15.75" x14ac:dyDescent="0.25">
      <c r="A12" s="92"/>
      <c r="B12" s="15" t="s">
        <v>90</v>
      </c>
      <c r="C12" s="3">
        <v>28240.5</v>
      </c>
      <c r="D12" s="6"/>
    </row>
    <row r="13" spans="1:4" ht="15.75" x14ac:dyDescent="0.25">
      <c r="A13" s="92"/>
      <c r="B13" s="15" t="s">
        <v>91</v>
      </c>
      <c r="C13" s="3">
        <v>17237.900000000001</v>
      </c>
      <c r="D13" s="6"/>
    </row>
    <row r="14" spans="1:4" ht="15.75" x14ac:dyDescent="0.25">
      <c r="A14" s="93"/>
      <c r="B14" s="15" t="s">
        <v>92</v>
      </c>
      <c r="C14" s="3">
        <v>46307.199999999997</v>
      </c>
      <c r="D14" s="6"/>
    </row>
    <row r="15" spans="1:4" ht="34.5" x14ac:dyDescent="0.25">
      <c r="A15" s="10" t="s">
        <v>70</v>
      </c>
      <c r="B15" s="6" t="s">
        <v>69</v>
      </c>
      <c r="C15" s="6">
        <f>SUM(C16:C19)</f>
        <v>16955.41</v>
      </c>
      <c r="D15" s="6"/>
    </row>
    <row r="16" spans="1:4" ht="15.75" x14ac:dyDescent="0.25">
      <c r="A16" s="91"/>
      <c r="B16" s="15" t="s">
        <v>89</v>
      </c>
      <c r="C16" s="3">
        <v>454.58</v>
      </c>
      <c r="D16" s="6"/>
    </row>
    <row r="17" spans="1:4" ht="15.75" x14ac:dyDescent="0.25">
      <c r="A17" s="92"/>
      <c r="B17" s="15" t="s">
        <v>90</v>
      </c>
      <c r="C17" s="3">
        <v>3692.14</v>
      </c>
      <c r="D17" s="6"/>
    </row>
    <row r="18" spans="1:4" ht="15.75" x14ac:dyDescent="0.25">
      <c r="A18" s="92"/>
      <c r="B18" s="15" t="s">
        <v>91</v>
      </c>
      <c r="C18" s="3">
        <v>3517.46</v>
      </c>
      <c r="D18" s="6"/>
    </row>
    <row r="19" spans="1:4" ht="15.75" x14ac:dyDescent="0.25">
      <c r="A19" s="93"/>
      <c r="B19" s="15" t="s">
        <v>92</v>
      </c>
      <c r="C19" s="3">
        <v>9291.23</v>
      </c>
      <c r="D19" s="6"/>
    </row>
    <row r="20" spans="1:4" ht="18.75" customHeight="1" x14ac:dyDescent="0.25">
      <c r="A20" s="116" t="s">
        <v>153</v>
      </c>
      <c r="B20" s="117"/>
      <c r="C20" s="117"/>
      <c r="D20" s="118"/>
    </row>
    <row r="21" spans="1:4" ht="23.25" customHeight="1" x14ac:dyDescent="0.25">
      <c r="A21" s="3">
        <v>2</v>
      </c>
      <c r="B21" s="6" t="s">
        <v>68</v>
      </c>
      <c r="C21" s="3"/>
      <c r="D21" s="3" t="s">
        <v>4</v>
      </c>
    </row>
    <row r="22" spans="1:4" ht="15.75" customHeight="1" x14ac:dyDescent="0.25">
      <c r="A22" s="87"/>
      <c r="B22" s="15" t="s">
        <v>93</v>
      </c>
      <c r="C22" s="27">
        <v>225</v>
      </c>
      <c r="D22" s="6"/>
    </row>
    <row r="23" spans="1:4" ht="15.75" customHeight="1" x14ac:dyDescent="0.25">
      <c r="A23" s="94"/>
      <c r="B23" s="15" t="s">
        <v>170</v>
      </c>
      <c r="C23" s="47">
        <v>218.583</v>
      </c>
      <c r="D23" s="6"/>
    </row>
    <row r="24" spans="1:4" ht="15.75" customHeight="1" x14ac:dyDescent="0.25">
      <c r="A24" s="88"/>
      <c r="B24" s="15" t="s">
        <v>94</v>
      </c>
      <c r="C24" s="43">
        <f>C23/C22</f>
        <v>0.97148000000000001</v>
      </c>
      <c r="D24" s="6"/>
    </row>
    <row r="25" spans="1:4" ht="34.5" x14ac:dyDescent="0.25">
      <c r="A25" s="10" t="s">
        <v>67</v>
      </c>
      <c r="B25" s="4" t="s">
        <v>147</v>
      </c>
      <c r="C25" s="50">
        <f>SUM(C26:C31)</f>
        <v>218.583</v>
      </c>
      <c r="D25" s="6"/>
    </row>
    <row r="26" spans="1:4" ht="15.75" customHeight="1" x14ac:dyDescent="0.25">
      <c r="A26" s="87"/>
      <c r="B26" s="15" t="s">
        <v>95</v>
      </c>
      <c r="C26" s="46">
        <v>54.850999999999999</v>
      </c>
      <c r="D26" s="6"/>
    </row>
    <row r="27" spans="1:4" ht="15.75" customHeight="1" x14ac:dyDescent="0.25">
      <c r="A27" s="94"/>
      <c r="B27" s="15" t="s">
        <v>96</v>
      </c>
      <c r="C27" s="47">
        <v>60.317999999999998</v>
      </c>
      <c r="D27" s="6"/>
    </row>
    <row r="28" spans="1:4" ht="15.75" customHeight="1" x14ac:dyDescent="0.25">
      <c r="A28" s="94"/>
      <c r="B28" s="15" t="s">
        <v>97</v>
      </c>
      <c r="C28" s="46">
        <v>65.575000000000003</v>
      </c>
      <c r="D28" s="6"/>
    </row>
    <row r="29" spans="1:4" ht="15.75" customHeight="1" x14ac:dyDescent="0.25">
      <c r="A29" s="94"/>
      <c r="B29" s="15" t="s">
        <v>98</v>
      </c>
      <c r="C29" s="46">
        <v>37.439</v>
      </c>
      <c r="D29" s="6"/>
    </row>
    <row r="30" spans="1:4" ht="15.75" customHeight="1" x14ac:dyDescent="0.25">
      <c r="A30" s="94"/>
      <c r="B30" s="15" t="s">
        <v>121</v>
      </c>
      <c r="C30" s="46">
        <v>4.5999999999999999E-2</v>
      </c>
      <c r="D30" s="6"/>
    </row>
    <row r="31" spans="1:4" ht="15.75" customHeight="1" x14ac:dyDescent="0.25">
      <c r="A31" s="88"/>
      <c r="B31" s="15" t="s">
        <v>99</v>
      </c>
      <c r="C31" s="46">
        <v>0.35399999999999998</v>
      </c>
      <c r="D31" s="6"/>
    </row>
    <row r="32" spans="1:4" ht="35.25" customHeight="1" x14ac:dyDescent="0.25">
      <c r="A32" s="10" t="s">
        <v>65</v>
      </c>
      <c r="B32" s="4" t="s">
        <v>64</v>
      </c>
      <c r="C32" s="51"/>
      <c r="D32" s="6"/>
    </row>
    <row r="33" spans="1:4" ht="15.75" x14ac:dyDescent="0.25">
      <c r="A33" s="87"/>
      <c r="B33" s="15" t="s">
        <v>93</v>
      </c>
      <c r="C33" s="58">
        <v>225</v>
      </c>
      <c r="D33" s="6"/>
    </row>
    <row r="34" spans="1:4" ht="15.75" x14ac:dyDescent="0.25">
      <c r="A34" s="88"/>
      <c r="B34" s="15" t="s">
        <v>100</v>
      </c>
      <c r="C34" s="47">
        <v>218.583</v>
      </c>
      <c r="D34" s="6"/>
    </row>
    <row r="35" spans="1:4" ht="31.5" x14ac:dyDescent="0.25">
      <c r="A35" s="10" t="s">
        <v>63</v>
      </c>
      <c r="B35" s="7" t="s">
        <v>62</v>
      </c>
      <c r="C35" s="6"/>
      <c r="D35" s="6"/>
    </row>
    <row r="36" spans="1:4" ht="15.75" x14ac:dyDescent="0.25">
      <c r="A36" s="87"/>
      <c r="B36" s="15" t="s">
        <v>93</v>
      </c>
      <c r="C36" s="19">
        <v>0</v>
      </c>
      <c r="D36" s="6"/>
    </row>
    <row r="37" spans="1:4" ht="15.75" x14ac:dyDescent="0.25">
      <c r="A37" s="88"/>
      <c r="B37" s="15" t="s">
        <v>100</v>
      </c>
      <c r="C37" s="37">
        <v>0</v>
      </c>
      <c r="D37" s="6"/>
    </row>
    <row r="38" spans="1:4" ht="18.75" customHeight="1" x14ac:dyDescent="0.25">
      <c r="A38" s="82" t="s">
        <v>162</v>
      </c>
      <c r="B38" s="83"/>
      <c r="C38" s="83"/>
      <c r="D38" s="84"/>
    </row>
    <row r="39" spans="1:4" ht="31.5" x14ac:dyDescent="0.25">
      <c r="A39" s="3">
        <v>3</v>
      </c>
      <c r="B39" s="4" t="s">
        <v>61</v>
      </c>
      <c r="C39" s="37" t="s">
        <v>171</v>
      </c>
      <c r="D39" s="3" t="s">
        <v>4</v>
      </c>
    </row>
    <row r="40" spans="1:4" ht="15.75" x14ac:dyDescent="0.25">
      <c r="A40" s="87"/>
      <c r="B40" s="15" t="s">
        <v>101</v>
      </c>
      <c r="C40" s="45" t="s">
        <v>300</v>
      </c>
      <c r="D40" s="6"/>
    </row>
    <row r="41" spans="1:4" ht="15.75" x14ac:dyDescent="0.25">
      <c r="A41" s="94"/>
      <c r="B41" s="15" t="s">
        <v>102</v>
      </c>
      <c r="C41" s="46" t="s">
        <v>298</v>
      </c>
      <c r="D41" s="6"/>
    </row>
    <row r="42" spans="1:4" ht="31.5" x14ac:dyDescent="0.25">
      <c r="A42" s="94"/>
      <c r="B42" s="15" t="s">
        <v>103</v>
      </c>
      <c r="C42" s="46" t="s">
        <v>299</v>
      </c>
      <c r="D42" s="6"/>
    </row>
    <row r="43" spans="1:4" ht="15.75" x14ac:dyDescent="0.25">
      <c r="A43" s="94"/>
      <c r="B43" s="15" t="s">
        <v>104</v>
      </c>
      <c r="C43" s="48" t="s">
        <v>301</v>
      </c>
      <c r="D43" s="6"/>
    </row>
    <row r="44" spans="1:4" ht="15.75" x14ac:dyDescent="0.25">
      <c r="A44" s="88"/>
      <c r="B44" s="15" t="s">
        <v>105</v>
      </c>
      <c r="C44" s="48" t="s">
        <v>302</v>
      </c>
      <c r="D44" s="6"/>
    </row>
    <row r="45" spans="1:4" ht="33.75" customHeight="1" x14ac:dyDescent="0.25">
      <c r="A45" s="113" t="s">
        <v>148</v>
      </c>
      <c r="B45" s="114"/>
      <c r="C45" s="114"/>
      <c r="D45" s="115"/>
    </row>
    <row r="46" spans="1:4" ht="31.5" x14ac:dyDescent="0.25">
      <c r="A46" s="37">
        <v>4</v>
      </c>
      <c r="B46" s="71" t="s">
        <v>60</v>
      </c>
      <c r="C46" s="37"/>
      <c r="D46" s="37" t="s">
        <v>4</v>
      </c>
    </row>
    <row r="47" spans="1:4" ht="15.75" customHeight="1" x14ac:dyDescent="0.25">
      <c r="A47" s="104"/>
      <c r="B47" s="70" t="s">
        <v>106</v>
      </c>
      <c r="C47" s="40" t="s">
        <v>195</v>
      </c>
      <c r="D47" s="40"/>
    </row>
    <row r="48" spans="1:4" ht="15.75" customHeight="1" x14ac:dyDescent="0.25">
      <c r="A48" s="105"/>
      <c r="B48" s="70" t="s">
        <v>107</v>
      </c>
      <c r="C48" s="37" t="s">
        <v>252</v>
      </c>
      <c r="D48" s="40"/>
    </row>
    <row r="49" spans="1:4" ht="15.75" customHeight="1" x14ac:dyDescent="0.25">
      <c r="A49" s="105"/>
      <c r="B49" s="70" t="s">
        <v>108</v>
      </c>
      <c r="C49" s="37" t="s">
        <v>59</v>
      </c>
      <c r="D49" s="40"/>
    </row>
    <row r="50" spans="1:4" ht="31.5" x14ac:dyDescent="0.25">
      <c r="A50" s="106"/>
      <c r="B50" s="70" t="s">
        <v>109</v>
      </c>
      <c r="C50" s="37" t="s">
        <v>194</v>
      </c>
      <c r="D50" s="40"/>
    </row>
    <row r="51" spans="1:4" ht="19.5" customHeight="1" x14ac:dyDescent="0.25">
      <c r="A51" s="82" t="s">
        <v>150</v>
      </c>
      <c r="B51" s="83"/>
      <c r="C51" s="83"/>
      <c r="D51" s="84"/>
    </row>
    <row r="52" spans="1:4" ht="31.5" customHeight="1" x14ac:dyDescent="0.25">
      <c r="A52" s="89">
        <v>5</v>
      </c>
      <c r="B52" s="90" t="s">
        <v>58</v>
      </c>
      <c r="C52" s="119">
        <v>2.2000000000000002</v>
      </c>
      <c r="D52" s="87" t="s">
        <v>57</v>
      </c>
    </row>
    <row r="53" spans="1:4" x14ac:dyDescent="0.25">
      <c r="A53" s="89"/>
      <c r="B53" s="90"/>
      <c r="C53" s="120"/>
      <c r="D53" s="88"/>
    </row>
    <row r="54" spans="1:4" ht="19.5" customHeight="1" x14ac:dyDescent="0.25">
      <c r="A54" s="82" t="s">
        <v>154</v>
      </c>
      <c r="B54" s="83"/>
      <c r="C54" s="83"/>
      <c r="D54" s="84"/>
    </row>
    <row r="55" spans="1:4" ht="39.75" customHeight="1" x14ac:dyDescent="0.25">
      <c r="A55" s="3">
        <v>6</v>
      </c>
      <c r="B55" s="4" t="s">
        <v>56</v>
      </c>
      <c r="C55" s="3"/>
      <c r="D55" s="3" t="s">
        <v>4</v>
      </c>
    </row>
    <row r="56" spans="1:4" ht="15.75" x14ac:dyDescent="0.25">
      <c r="A56" s="87"/>
      <c r="B56" s="5" t="s">
        <v>55</v>
      </c>
      <c r="C56" s="19">
        <f>C57+C64+C69+C80+C81+C66</f>
        <v>23230</v>
      </c>
      <c r="D56" s="6"/>
    </row>
    <row r="57" spans="1:4" ht="83.25" customHeight="1" x14ac:dyDescent="0.25">
      <c r="A57" s="94"/>
      <c r="B57" s="2" t="s">
        <v>54</v>
      </c>
      <c r="C57" s="31">
        <f>SUM(C58:C63)</f>
        <v>783</v>
      </c>
      <c r="D57" s="6"/>
    </row>
    <row r="58" spans="1:4" ht="15.75" customHeight="1" x14ac:dyDescent="0.25">
      <c r="A58" s="94"/>
      <c r="B58" s="2" t="s">
        <v>53</v>
      </c>
      <c r="C58" s="19"/>
      <c r="D58" s="3"/>
    </row>
    <row r="59" spans="1:4" ht="15.75" customHeight="1" x14ac:dyDescent="0.25">
      <c r="A59" s="94"/>
      <c r="B59" s="5" t="s">
        <v>143</v>
      </c>
      <c r="C59" s="19">
        <v>250.7</v>
      </c>
      <c r="D59" s="6"/>
    </row>
    <row r="60" spans="1:4" ht="15.75" customHeight="1" x14ac:dyDescent="0.25">
      <c r="A60" s="94"/>
      <c r="B60" s="5" t="s">
        <v>52</v>
      </c>
      <c r="C60" s="19"/>
      <c r="D60" s="6"/>
    </row>
    <row r="61" spans="1:4" ht="15.75" customHeight="1" x14ac:dyDescent="0.25">
      <c r="A61" s="94"/>
      <c r="B61" s="5" t="s">
        <v>51</v>
      </c>
      <c r="C61" s="19"/>
      <c r="D61" s="6"/>
    </row>
    <row r="62" spans="1:4" ht="47.25" customHeight="1" x14ac:dyDescent="0.25">
      <c r="A62" s="94"/>
      <c r="B62" s="5" t="s">
        <v>140</v>
      </c>
      <c r="C62" s="19">
        <f>162.3</f>
        <v>162.30000000000001</v>
      </c>
      <c r="D62" s="6"/>
    </row>
    <row r="63" spans="1:4" ht="32.25" customHeight="1" x14ac:dyDescent="0.25">
      <c r="A63" s="94"/>
      <c r="B63" s="5" t="s">
        <v>141</v>
      </c>
      <c r="C63" s="19">
        <v>370</v>
      </c>
      <c r="D63" s="6"/>
    </row>
    <row r="64" spans="1:4" ht="60.75" customHeight="1" x14ac:dyDescent="0.25">
      <c r="A64" s="94"/>
      <c r="B64" s="2" t="s">
        <v>50</v>
      </c>
      <c r="C64" s="31">
        <f>C65</f>
        <v>0</v>
      </c>
      <c r="D64" s="6"/>
    </row>
    <row r="65" spans="1:4" ht="31.5" x14ac:dyDescent="0.25">
      <c r="A65" s="94"/>
      <c r="B65" s="4" t="s">
        <v>49</v>
      </c>
      <c r="C65" s="19"/>
      <c r="D65" s="6"/>
    </row>
    <row r="66" spans="1:4" ht="67.5" customHeight="1" x14ac:dyDescent="0.25">
      <c r="A66" s="94"/>
      <c r="B66" s="5" t="s">
        <v>142</v>
      </c>
      <c r="C66" s="31"/>
      <c r="D66" s="5"/>
    </row>
    <row r="67" spans="1:4" ht="15.75" x14ac:dyDescent="0.25">
      <c r="A67" s="94"/>
      <c r="B67" s="8" t="s">
        <v>48</v>
      </c>
      <c r="C67" s="19"/>
      <c r="D67" s="5"/>
    </row>
    <row r="68" spans="1:4" ht="66.75" customHeight="1" x14ac:dyDescent="0.25">
      <c r="A68" s="94"/>
      <c r="B68" s="5" t="s">
        <v>47</v>
      </c>
      <c r="C68" s="25"/>
      <c r="D68" s="5"/>
    </row>
    <row r="69" spans="1:4" ht="48.75" customHeight="1" x14ac:dyDescent="0.25">
      <c r="A69" s="94"/>
      <c r="B69" s="5" t="s">
        <v>46</v>
      </c>
      <c r="C69" s="28">
        <f>C70+C75</f>
        <v>17720.400000000001</v>
      </c>
      <c r="D69" s="5"/>
    </row>
    <row r="70" spans="1:4" ht="15.75" x14ac:dyDescent="0.25">
      <c r="A70" s="94"/>
      <c r="B70" s="7" t="s">
        <v>45</v>
      </c>
      <c r="C70" s="25">
        <f>C71+C72+C73+C74</f>
        <v>17720.400000000001</v>
      </c>
      <c r="D70" s="7"/>
    </row>
    <row r="71" spans="1:4" ht="17.25" customHeight="1" x14ac:dyDescent="0.25">
      <c r="A71" s="94"/>
      <c r="B71" s="5" t="s">
        <v>44</v>
      </c>
      <c r="C71" s="25">
        <v>9609.2000000000007</v>
      </c>
      <c r="D71" s="5"/>
    </row>
    <row r="72" spans="1:4" ht="17.25" customHeight="1" x14ac:dyDescent="0.25">
      <c r="A72" s="94"/>
      <c r="B72" s="5" t="s">
        <v>43</v>
      </c>
      <c r="C72" s="25">
        <v>2356.1</v>
      </c>
      <c r="D72" s="5"/>
    </row>
    <row r="73" spans="1:4" ht="61.5" customHeight="1" x14ac:dyDescent="0.25">
      <c r="A73" s="94"/>
      <c r="B73" s="5" t="s">
        <v>139</v>
      </c>
      <c r="C73" s="25">
        <v>2153</v>
      </c>
      <c r="D73" s="5"/>
    </row>
    <row r="74" spans="1:4" ht="45.75" customHeight="1" x14ac:dyDescent="0.25">
      <c r="A74" s="94"/>
      <c r="B74" s="5" t="s">
        <v>127</v>
      </c>
      <c r="C74" s="25">
        <v>3602.1</v>
      </c>
      <c r="D74" s="5"/>
    </row>
    <row r="75" spans="1:4" ht="15.75" x14ac:dyDescent="0.25">
      <c r="A75" s="94"/>
      <c r="B75" s="7" t="s">
        <v>42</v>
      </c>
      <c r="C75" s="25">
        <f>C76+C77+C78+C79</f>
        <v>0</v>
      </c>
      <c r="D75" s="7"/>
    </row>
    <row r="76" spans="1:4" ht="27" customHeight="1" x14ac:dyDescent="0.25">
      <c r="A76" s="94"/>
      <c r="B76" s="7" t="s">
        <v>41</v>
      </c>
      <c r="C76" s="25"/>
      <c r="D76" s="7"/>
    </row>
    <row r="77" spans="1:4" ht="19.5" customHeight="1" x14ac:dyDescent="0.25">
      <c r="A77" s="94"/>
      <c r="B77" s="7" t="s">
        <v>40</v>
      </c>
      <c r="C77" s="25"/>
      <c r="D77" s="7"/>
    </row>
    <row r="78" spans="1:4" ht="28.5" customHeight="1" x14ac:dyDescent="0.25">
      <c r="A78" s="94"/>
      <c r="B78" s="7" t="s">
        <v>39</v>
      </c>
      <c r="C78" s="25"/>
      <c r="D78" s="7"/>
    </row>
    <row r="79" spans="1:4" ht="93" customHeight="1" x14ac:dyDescent="0.25">
      <c r="A79" s="94"/>
      <c r="B79" s="7" t="s">
        <v>38</v>
      </c>
      <c r="C79" s="25"/>
      <c r="D79" s="7"/>
    </row>
    <row r="80" spans="1:4" ht="63.75" customHeight="1" x14ac:dyDescent="0.25">
      <c r="A80" s="94"/>
      <c r="B80" s="5" t="s">
        <v>37</v>
      </c>
      <c r="C80" s="28">
        <v>4252.6000000000004</v>
      </c>
      <c r="D80" s="5"/>
    </row>
    <row r="81" spans="1:4" ht="67.5" customHeight="1" x14ac:dyDescent="0.25">
      <c r="A81" s="88"/>
      <c r="B81" s="5" t="s">
        <v>36</v>
      </c>
      <c r="C81" s="28">
        <f>468+6</f>
        <v>474</v>
      </c>
      <c r="D81" s="5"/>
    </row>
    <row r="82" spans="1:4" ht="96" customHeight="1" x14ac:dyDescent="0.25">
      <c r="A82" s="82" t="s">
        <v>168</v>
      </c>
      <c r="B82" s="83"/>
      <c r="C82" s="83"/>
      <c r="D82" s="84"/>
    </row>
    <row r="83" spans="1:4" ht="32.25" customHeight="1" x14ac:dyDescent="0.25">
      <c r="A83" s="3">
        <v>7</v>
      </c>
      <c r="B83" s="7" t="s">
        <v>35</v>
      </c>
      <c r="C83" s="3"/>
      <c r="D83" s="3" t="s">
        <v>4</v>
      </c>
    </row>
    <row r="84" spans="1:4" ht="45" customHeight="1" x14ac:dyDescent="0.25">
      <c r="A84" s="87"/>
      <c r="B84" s="5" t="s">
        <v>34</v>
      </c>
      <c r="C84" s="49" t="s">
        <v>271</v>
      </c>
      <c r="D84" s="5"/>
    </row>
    <row r="85" spans="1:4" ht="32.25" customHeight="1" x14ac:dyDescent="0.25">
      <c r="A85" s="94"/>
      <c r="B85" s="5" t="s">
        <v>33</v>
      </c>
      <c r="C85" s="73" t="s">
        <v>59</v>
      </c>
      <c r="D85" s="5"/>
    </row>
    <row r="86" spans="1:4" ht="32.25" customHeight="1" x14ac:dyDescent="0.25">
      <c r="A86" s="94"/>
      <c r="B86" s="5" t="s">
        <v>32</v>
      </c>
      <c r="C86" s="41" t="s">
        <v>192</v>
      </c>
      <c r="D86" s="5"/>
    </row>
    <row r="87" spans="1:4" ht="32.25" customHeight="1" x14ac:dyDescent="0.25">
      <c r="A87" s="88"/>
      <c r="B87" s="5" t="s">
        <v>31</v>
      </c>
      <c r="C87" s="41" t="s">
        <v>193</v>
      </c>
      <c r="D87" s="5"/>
    </row>
    <row r="88" spans="1:4" ht="47.25" customHeight="1" x14ac:dyDescent="0.25">
      <c r="A88" s="98" t="s">
        <v>268</v>
      </c>
      <c r="B88" s="99"/>
      <c r="C88" s="99"/>
      <c r="D88" s="100"/>
    </row>
    <row r="89" spans="1:4" ht="32.25" customHeight="1" x14ac:dyDescent="0.25">
      <c r="A89" s="3">
        <v>8</v>
      </c>
      <c r="B89" s="7" t="s">
        <v>163</v>
      </c>
      <c r="C89" s="37">
        <f>SUM(C90:C94)</f>
        <v>527713.51</v>
      </c>
      <c r="D89" s="3" t="s">
        <v>4</v>
      </c>
    </row>
    <row r="90" spans="1:4" ht="18.75" customHeight="1" x14ac:dyDescent="0.25">
      <c r="A90" s="107"/>
      <c r="B90" s="5" t="s">
        <v>30</v>
      </c>
      <c r="C90" s="37">
        <v>0</v>
      </c>
      <c r="D90" s="17"/>
    </row>
    <row r="91" spans="1:4" ht="18.75" customHeight="1" x14ac:dyDescent="0.25">
      <c r="A91" s="108"/>
      <c r="B91" s="5" t="s">
        <v>29</v>
      </c>
      <c r="C91" s="37">
        <v>0</v>
      </c>
      <c r="D91" s="17"/>
    </row>
    <row r="92" spans="1:4" ht="18.75" customHeight="1" x14ac:dyDescent="0.25">
      <c r="A92" s="108"/>
      <c r="B92" s="5" t="s">
        <v>28</v>
      </c>
      <c r="C92" s="37">
        <v>527713.51</v>
      </c>
      <c r="D92" s="17"/>
    </row>
    <row r="93" spans="1:4" ht="18.75" customHeight="1" x14ac:dyDescent="0.25">
      <c r="A93" s="108"/>
      <c r="B93" s="5" t="s">
        <v>27</v>
      </c>
      <c r="C93" s="37">
        <v>0</v>
      </c>
      <c r="D93" s="17"/>
    </row>
    <row r="94" spans="1:4" ht="27.75" customHeight="1" x14ac:dyDescent="0.25">
      <c r="A94" s="109"/>
      <c r="B94" s="5" t="s">
        <v>26</v>
      </c>
      <c r="C94" s="37">
        <v>0</v>
      </c>
      <c r="D94" s="17"/>
    </row>
    <row r="95" spans="1:4" ht="30.75" customHeight="1" x14ac:dyDescent="0.25">
      <c r="A95" s="121" t="s">
        <v>313</v>
      </c>
      <c r="B95" s="122"/>
      <c r="C95" s="122"/>
      <c r="D95" s="123"/>
    </row>
    <row r="96" spans="1:4" ht="46.5" customHeight="1" x14ac:dyDescent="0.25">
      <c r="A96" s="3">
        <v>9</v>
      </c>
      <c r="B96" s="7" t="s">
        <v>25</v>
      </c>
      <c r="C96" s="37" t="s">
        <v>59</v>
      </c>
      <c r="D96" s="3" t="s">
        <v>4</v>
      </c>
    </row>
    <row r="97" spans="1:4" ht="34.5" customHeight="1" x14ac:dyDescent="0.25">
      <c r="A97" s="82" t="s">
        <v>157</v>
      </c>
      <c r="B97" s="83"/>
      <c r="C97" s="83"/>
      <c r="D97" s="84"/>
    </row>
    <row r="98" spans="1:4" ht="32.25" customHeight="1" x14ac:dyDescent="0.25">
      <c r="A98" s="3">
        <v>10</v>
      </c>
      <c r="B98" s="7" t="s">
        <v>24</v>
      </c>
      <c r="C98" s="6"/>
      <c r="D98" s="3" t="s">
        <v>4</v>
      </c>
    </row>
    <row r="99" spans="1:4" ht="32.25" customHeight="1" x14ac:dyDescent="0.25">
      <c r="A99" s="107"/>
      <c r="B99" s="5" t="s">
        <v>23</v>
      </c>
      <c r="C99" s="3" t="s">
        <v>59</v>
      </c>
      <c r="D99" s="18"/>
    </row>
    <row r="100" spans="1:4" ht="32.25" customHeight="1" x14ac:dyDescent="0.25">
      <c r="A100" s="108"/>
      <c r="B100" s="5" t="s">
        <v>22</v>
      </c>
      <c r="C100" s="3" t="s">
        <v>59</v>
      </c>
      <c r="D100" s="3" t="s">
        <v>4</v>
      </c>
    </row>
    <row r="101" spans="1:4" ht="32.25" customHeight="1" x14ac:dyDescent="0.25">
      <c r="A101" s="108"/>
      <c r="B101" s="5" t="s">
        <v>21</v>
      </c>
      <c r="C101" s="3" t="s">
        <v>59</v>
      </c>
      <c r="D101" s="3" t="s">
        <v>4</v>
      </c>
    </row>
    <row r="102" spans="1:4" ht="45" customHeight="1" x14ac:dyDescent="0.25">
      <c r="A102" s="108"/>
      <c r="B102" s="5" t="s">
        <v>20</v>
      </c>
      <c r="C102" s="81" t="s">
        <v>59</v>
      </c>
      <c r="D102" s="3" t="s">
        <v>18</v>
      </c>
    </row>
    <row r="103" spans="1:4" ht="45" customHeight="1" x14ac:dyDescent="0.25">
      <c r="A103" s="108"/>
      <c r="B103" s="5" t="s">
        <v>19</v>
      </c>
      <c r="C103" s="81" t="s">
        <v>59</v>
      </c>
      <c r="D103" s="3" t="s">
        <v>18</v>
      </c>
    </row>
    <row r="104" spans="1:4" ht="45" customHeight="1" x14ac:dyDescent="0.25">
      <c r="A104" s="109"/>
      <c r="B104" s="5" t="s">
        <v>17</v>
      </c>
      <c r="C104" s="3" t="s">
        <v>59</v>
      </c>
      <c r="D104" s="3" t="s">
        <v>14</v>
      </c>
    </row>
    <row r="105" spans="1:4" ht="95.25" customHeight="1" x14ac:dyDescent="0.25">
      <c r="A105" s="113" t="s">
        <v>322</v>
      </c>
      <c r="B105" s="114"/>
      <c r="C105" s="114"/>
      <c r="D105" s="115"/>
    </row>
    <row r="106" spans="1:4" ht="32.25" customHeight="1" x14ac:dyDescent="0.25">
      <c r="A106" s="3">
        <v>11</v>
      </c>
      <c r="B106" s="7" t="s">
        <v>16</v>
      </c>
      <c r="C106" s="3"/>
      <c r="D106" s="3" t="s">
        <v>14</v>
      </c>
    </row>
    <row r="107" spans="1:4" ht="22.5" customHeight="1" x14ac:dyDescent="0.25">
      <c r="A107" s="107"/>
      <c r="B107" s="5" t="s">
        <v>13</v>
      </c>
      <c r="C107" s="51" t="s">
        <v>59</v>
      </c>
      <c r="D107" s="17"/>
    </row>
    <row r="108" spans="1:4" ht="32.25" customHeight="1" x14ac:dyDescent="0.25">
      <c r="A108" s="108"/>
      <c r="B108" s="5" t="s">
        <v>12</v>
      </c>
      <c r="C108" s="51" t="s">
        <v>59</v>
      </c>
      <c r="D108" s="17"/>
    </row>
    <row r="109" spans="1:4" ht="32.25" customHeight="1" x14ac:dyDescent="0.25">
      <c r="A109" s="108"/>
      <c r="B109" s="5" t="s">
        <v>11</v>
      </c>
      <c r="C109" s="51" t="s">
        <v>59</v>
      </c>
      <c r="D109" s="17"/>
    </row>
    <row r="110" spans="1:4" ht="32.25" customHeight="1" x14ac:dyDescent="0.25">
      <c r="A110" s="108"/>
      <c r="B110" s="5" t="s">
        <v>159</v>
      </c>
      <c r="C110" s="76">
        <v>3695200</v>
      </c>
      <c r="D110" s="3" t="s">
        <v>4</v>
      </c>
    </row>
    <row r="111" spans="1:4" ht="18" customHeight="1" x14ac:dyDescent="0.25">
      <c r="A111" s="109"/>
      <c r="B111" s="5" t="s">
        <v>10</v>
      </c>
      <c r="C111" s="51" t="s">
        <v>59</v>
      </c>
      <c r="D111" s="17"/>
    </row>
    <row r="112" spans="1:4" ht="48" customHeight="1" x14ac:dyDescent="0.25">
      <c r="A112" s="82" t="s">
        <v>303</v>
      </c>
      <c r="B112" s="83"/>
      <c r="C112" s="83"/>
      <c r="D112" s="84"/>
    </row>
    <row r="113" spans="1:7" ht="65.25" customHeight="1" x14ac:dyDescent="0.25">
      <c r="A113" s="3">
        <v>12</v>
      </c>
      <c r="B113" s="7" t="s">
        <v>9</v>
      </c>
      <c r="C113" s="65" t="s">
        <v>276</v>
      </c>
      <c r="D113" s="17"/>
    </row>
    <row r="114" spans="1:7" ht="32.25" customHeight="1" x14ac:dyDescent="0.25">
      <c r="A114" s="98" t="s">
        <v>275</v>
      </c>
      <c r="B114" s="99"/>
      <c r="C114" s="99"/>
      <c r="D114" s="100"/>
    </row>
    <row r="115" spans="1:7" ht="31.5" x14ac:dyDescent="0.25">
      <c r="A115" s="3">
        <v>13</v>
      </c>
      <c r="B115" s="4" t="s">
        <v>8</v>
      </c>
      <c r="C115" s="51">
        <v>6</v>
      </c>
      <c r="D115" s="3" t="s">
        <v>4</v>
      </c>
    </row>
    <row r="116" spans="1:7" ht="32.25" customHeight="1" x14ac:dyDescent="0.25">
      <c r="A116" s="113" t="s">
        <v>304</v>
      </c>
      <c r="B116" s="114"/>
      <c r="C116" s="114"/>
      <c r="D116" s="115"/>
    </row>
    <row r="117" spans="1:7" ht="78.75" x14ac:dyDescent="0.25">
      <c r="A117" s="3">
        <v>14</v>
      </c>
      <c r="B117" s="4" t="s">
        <v>7</v>
      </c>
      <c r="C117" s="51">
        <v>62428.59</v>
      </c>
      <c r="D117" s="3" t="s">
        <v>4</v>
      </c>
      <c r="F117" s="80"/>
      <c r="G117" s="79"/>
    </row>
    <row r="118" spans="1:7" ht="32.25" customHeight="1" x14ac:dyDescent="0.25">
      <c r="A118" s="113" t="s">
        <v>305</v>
      </c>
      <c r="B118" s="114"/>
      <c r="C118" s="114"/>
      <c r="D118" s="115"/>
      <c r="G118" s="79"/>
    </row>
    <row r="119" spans="1:7" ht="31.5" x14ac:dyDescent="0.25">
      <c r="A119" s="3">
        <v>15</v>
      </c>
      <c r="B119" s="4" t="s">
        <v>6</v>
      </c>
      <c r="C119" s="75">
        <v>2439117</v>
      </c>
      <c r="D119" s="3" t="s">
        <v>4</v>
      </c>
    </row>
    <row r="120" spans="1:7" ht="18" customHeight="1" x14ac:dyDescent="0.25">
      <c r="A120" s="82" t="s">
        <v>307</v>
      </c>
      <c r="B120" s="83"/>
      <c r="C120" s="83"/>
      <c r="D120" s="84"/>
    </row>
    <row r="121" spans="1:7" ht="16.5" customHeight="1" x14ac:dyDescent="0.25">
      <c r="A121" s="3">
        <v>16</v>
      </c>
      <c r="B121" s="4" t="s">
        <v>5</v>
      </c>
      <c r="C121" s="51">
        <v>22.9</v>
      </c>
      <c r="D121" s="3" t="s">
        <v>4</v>
      </c>
    </row>
    <row r="122" spans="1:7" ht="18" customHeight="1" x14ac:dyDescent="0.25">
      <c r="A122" s="82" t="s">
        <v>308</v>
      </c>
      <c r="B122" s="83"/>
      <c r="C122" s="83"/>
      <c r="D122" s="84"/>
    </row>
    <row r="123" spans="1:7" ht="238.5" customHeight="1" x14ac:dyDescent="0.25">
      <c r="A123" s="3">
        <v>17</v>
      </c>
      <c r="B123" s="4" t="s">
        <v>3</v>
      </c>
      <c r="C123" s="3" t="s">
        <v>59</v>
      </c>
      <c r="D123" s="3" t="s">
        <v>2</v>
      </c>
    </row>
    <row r="124" spans="1:7" ht="30" customHeight="1" x14ac:dyDescent="0.25">
      <c r="A124" s="82" t="s">
        <v>161</v>
      </c>
      <c r="B124" s="83"/>
      <c r="C124" s="83"/>
      <c r="D124" s="84"/>
    </row>
    <row r="125" spans="1:7" ht="110.25" customHeight="1" x14ac:dyDescent="0.25">
      <c r="A125" s="3">
        <v>18</v>
      </c>
      <c r="B125" s="4" t="s">
        <v>1</v>
      </c>
      <c r="C125" s="3" t="s">
        <v>59</v>
      </c>
      <c r="D125" s="3" t="s">
        <v>0</v>
      </c>
    </row>
    <row r="126" spans="1:7" ht="15.75" x14ac:dyDescent="0.25">
      <c r="A126" s="1"/>
    </row>
  </sheetData>
  <mergeCells count="37">
    <mergeCell ref="A112:D112"/>
    <mergeCell ref="A116:D116"/>
    <mergeCell ref="A118:D118"/>
    <mergeCell ref="A120:D120"/>
    <mergeCell ref="A122:D122"/>
    <mergeCell ref="A114:D114"/>
    <mergeCell ref="A45:D45"/>
    <mergeCell ref="A107:A111"/>
    <mergeCell ref="B52:B53"/>
    <mergeCell ref="D52:D53"/>
    <mergeCell ref="A84:A87"/>
    <mergeCell ref="A90:A94"/>
    <mergeCell ref="A99:A104"/>
    <mergeCell ref="A52:A53"/>
    <mergeCell ref="A56:A81"/>
    <mergeCell ref="C52:C53"/>
    <mergeCell ref="A54:D54"/>
    <mergeCell ref="A88:D88"/>
    <mergeCell ref="A97:D97"/>
    <mergeCell ref="A105:D105"/>
    <mergeCell ref="A95:D95"/>
    <mergeCell ref="A124:D124"/>
    <mergeCell ref="A51:D51"/>
    <mergeCell ref="A22:A24"/>
    <mergeCell ref="A1:D1"/>
    <mergeCell ref="A2:D2"/>
    <mergeCell ref="A3:D3"/>
    <mergeCell ref="A11:A14"/>
    <mergeCell ref="A16:A19"/>
    <mergeCell ref="A26:A31"/>
    <mergeCell ref="A33:A34"/>
    <mergeCell ref="A36:A37"/>
    <mergeCell ref="A40:A44"/>
    <mergeCell ref="A47:A50"/>
    <mergeCell ref="A20:D20"/>
    <mergeCell ref="A38:D38"/>
    <mergeCell ref="A82:D82"/>
  </mergeCells>
  <pageMargins left="0.70866141732283472" right="0.31496062992125984" top="0.35433070866141736" bottom="0.35433070866141736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24"/>
  <sheetViews>
    <sheetView topLeftCell="A97" zoomScaleNormal="100" workbookViewId="0">
      <selection activeCell="F102" sqref="F102"/>
    </sheetView>
  </sheetViews>
  <sheetFormatPr defaultRowHeight="15" x14ac:dyDescent="0.25"/>
  <cols>
    <col min="1" max="1" width="5.7109375" style="13" customWidth="1"/>
    <col min="2" max="2" width="37.7109375" style="13" customWidth="1"/>
    <col min="3" max="3" width="29.7109375" style="14" customWidth="1"/>
    <col min="4" max="4" width="21.42578125" style="13" customWidth="1"/>
  </cols>
  <sheetData>
    <row r="1" spans="1:4" ht="18.75" x14ac:dyDescent="0.25">
      <c r="A1" s="85" t="s">
        <v>88</v>
      </c>
      <c r="B1" s="85"/>
      <c r="C1" s="85"/>
      <c r="D1" s="85"/>
    </row>
    <row r="2" spans="1:4" ht="18.75" x14ac:dyDescent="0.25">
      <c r="A2" s="85" t="s">
        <v>123</v>
      </c>
      <c r="B2" s="85"/>
      <c r="C2" s="85"/>
      <c r="D2" s="85"/>
    </row>
    <row r="3" spans="1:4" ht="15.75" x14ac:dyDescent="0.25">
      <c r="A3" s="86" t="s">
        <v>86</v>
      </c>
      <c r="B3" s="86"/>
      <c r="C3" s="86"/>
      <c r="D3" s="86"/>
    </row>
    <row r="4" spans="1:4" ht="15.75" x14ac:dyDescent="0.25">
      <c r="A4" s="12"/>
    </row>
    <row r="5" spans="1:4" ht="32.25" customHeight="1" x14ac:dyDescent="0.25">
      <c r="A5" s="3" t="s">
        <v>85</v>
      </c>
      <c r="B5" s="6" t="s">
        <v>84</v>
      </c>
      <c r="C5" s="6" t="s">
        <v>83</v>
      </c>
      <c r="D5" s="6" t="s">
        <v>82</v>
      </c>
    </row>
    <row r="6" spans="1:4" ht="31.5" x14ac:dyDescent="0.25">
      <c r="A6" s="3">
        <v>1</v>
      </c>
      <c r="B6" s="6" t="s">
        <v>81</v>
      </c>
      <c r="C6" s="3" t="s">
        <v>80</v>
      </c>
      <c r="D6" s="3" t="s">
        <v>79</v>
      </c>
    </row>
    <row r="7" spans="1:4" ht="31.5" x14ac:dyDescent="0.25">
      <c r="A7" s="10" t="s">
        <v>78</v>
      </c>
      <c r="B7" s="6" t="s">
        <v>77</v>
      </c>
      <c r="C7" s="3" t="s">
        <v>124</v>
      </c>
      <c r="D7" s="6"/>
    </row>
    <row r="8" spans="1:4" ht="15.75" x14ac:dyDescent="0.25">
      <c r="A8" s="10" t="s">
        <v>75</v>
      </c>
      <c r="B8" s="6" t="s">
        <v>74</v>
      </c>
      <c r="C8" s="3">
        <v>63</v>
      </c>
      <c r="D8" s="6"/>
    </row>
    <row r="9" spans="1:4" ht="15.75" x14ac:dyDescent="0.25">
      <c r="A9" s="10" t="s">
        <v>73</v>
      </c>
      <c r="B9" s="6" t="s">
        <v>72</v>
      </c>
      <c r="C9" s="3">
        <v>3.1</v>
      </c>
      <c r="D9" s="6"/>
    </row>
    <row r="10" spans="1:4" ht="48.75" customHeight="1" x14ac:dyDescent="0.25">
      <c r="A10" s="10" t="s">
        <v>71</v>
      </c>
      <c r="B10" s="6" t="s">
        <v>144</v>
      </c>
      <c r="C10" s="6">
        <f>SUM(C11:C14)</f>
        <v>6010</v>
      </c>
      <c r="D10" s="6"/>
    </row>
    <row r="11" spans="1:4" ht="15.75" x14ac:dyDescent="0.25">
      <c r="A11" s="91"/>
      <c r="B11" s="15" t="s">
        <v>89</v>
      </c>
      <c r="C11" s="3">
        <v>1322</v>
      </c>
      <c r="D11" s="6"/>
    </row>
    <row r="12" spans="1:4" ht="15.75" x14ac:dyDescent="0.25">
      <c r="A12" s="92"/>
      <c r="B12" s="15" t="s">
        <v>90</v>
      </c>
      <c r="C12" s="3">
        <v>2136</v>
      </c>
      <c r="D12" s="6"/>
    </row>
    <row r="13" spans="1:4" ht="15.75" x14ac:dyDescent="0.25">
      <c r="A13" s="92"/>
      <c r="B13" s="15" t="s">
        <v>91</v>
      </c>
      <c r="C13" s="3">
        <v>1487</v>
      </c>
      <c r="D13" s="6"/>
    </row>
    <row r="14" spans="1:4" ht="15.75" x14ac:dyDescent="0.25">
      <c r="A14" s="93"/>
      <c r="B14" s="15" t="s">
        <v>92</v>
      </c>
      <c r="C14" s="3">
        <v>1065</v>
      </c>
      <c r="D14" s="6"/>
    </row>
    <row r="15" spans="1:4" ht="34.5" x14ac:dyDescent="0.25">
      <c r="A15" s="10" t="s">
        <v>70</v>
      </c>
      <c r="B15" s="6" t="s">
        <v>69</v>
      </c>
      <c r="C15" s="6">
        <f>SUM(C16:C19)</f>
        <v>768.06</v>
      </c>
      <c r="D15" s="6"/>
    </row>
    <row r="16" spans="1:4" ht="15.75" x14ac:dyDescent="0.25">
      <c r="A16" s="91"/>
      <c r="B16" s="15" t="s">
        <v>89</v>
      </c>
      <c r="C16" s="3">
        <v>45.91</v>
      </c>
      <c r="D16" s="6"/>
    </row>
    <row r="17" spans="1:4" ht="15.75" x14ac:dyDescent="0.25">
      <c r="A17" s="92"/>
      <c r="B17" s="15" t="s">
        <v>90</v>
      </c>
      <c r="C17" s="3">
        <v>263.77999999999997</v>
      </c>
      <c r="D17" s="6"/>
    </row>
    <row r="18" spans="1:4" ht="15.75" x14ac:dyDescent="0.25">
      <c r="A18" s="92"/>
      <c r="B18" s="15" t="s">
        <v>91</v>
      </c>
      <c r="C18" s="3">
        <v>284.82</v>
      </c>
      <c r="D18" s="6"/>
    </row>
    <row r="19" spans="1:4" ht="15.75" x14ac:dyDescent="0.25">
      <c r="A19" s="93"/>
      <c r="B19" s="15" t="s">
        <v>92</v>
      </c>
      <c r="C19" s="3">
        <v>173.55</v>
      </c>
      <c r="D19" s="6"/>
    </row>
    <row r="20" spans="1:4" ht="17.25" customHeight="1" x14ac:dyDescent="0.25">
      <c r="A20" s="116" t="s">
        <v>153</v>
      </c>
      <c r="B20" s="117"/>
      <c r="C20" s="117"/>
      <c r="D20" s="118"/>
    </row>
    <row r="21" spans="1:4" ht="24" customHeight="1" x14ac:dyDescent="0.25">
      <c r="A21" s="3">
        <v>2</v>
      </c>
      <c r="B21" s="6" t="s">
        <v>68</v>
      </c>
      <c r="C21" s="3"/>
      <c r="D21" s="3" t="s">
        <v>4</v>
      </c>
    </row>
    <row r="22" spans="1:4" ht="15.75" customHeight="1" x14ac:dyDescent="0.25">
      <c r="A22" s="87"/>
      <c r="B22" s="15" t="s">
        <v>93</v>
      </c>
      <c r="C22" s="27">
        <v>9.6999999999999993</v>
      </c>
      <c r="D22" s="6"/>
    </row>
    <row r="23" spans="1:4" ht="15.75" customHeight="1" x14ac:dyDescent="0.25">
      <c r="A23" s="94"/>
      <c r="B23" s="15" t="s">
        <v>170</v>
      </c>
      <c r="C23" s="3">
        <v>0</v>
      </c>
      <c r="D23" s="6"/>
    </row>
    <row r="24" spans="1:4" ht="15.75" customHeight="1" x14ac:dyDescent="0.25">
      <c r="A24" s="88"/>
      <c r="B24" s="15" t="s">
        <v>94</v>
      </c>
      <c r="C24" s="23">
        <f>C23/C22</f>
        <v>0</v>
      </c>
      <c r="D24" s="6"/>
    </row>
    <row r="25" spans="1:4" ht="34.5" x14ac:dyDescent="0.25">
      <c r="A25" s="10" t="s">
        <v>67</v>
      </c>
      <c r="B25" s="4" t="s">
        <v>147</v>
      </c>
      <c r="C25" s="6">
        <f>SUM(C26:C31)</f>
        <v>0</v>
      </c>
      <c r="D25" s="6"/>
    </row>
    <row r="26" spans="1:4" ht="15.75" customHeight="1" x14ac:dyDescent="0.25">
      <c r="A26" s="87"/>
      <c r="B26" s="15" t="s">
        <v>95</v>
      </c>
      <c r="C26" s="3">
        <v>0</v>
      </c>
      <c r="D26" s="6"/>
    </row>
    <row r="27" spans="1:4" ht="15.75" customHeight="1" x14ac:dyDescent="0.25">
      <c r="A27" s="94"/>
      <c r="B27" s="15" t="s">
        <v>96</v>
      </c>
      <c r="C27" s="3">
        <v>0</v>
      </c>
      <c r="D27" s="6"/>
    </row>
    <row r="28" spans="1:4" ht="15.75" customHeight="1" x14ac:dyDescent="0.25">
      <c r="A28" s="94"/>
      <c r="B28" s="15" t="s">
        <v>97</v>
      </c>
      <c r="C28" s="3">
        <v>0</v>
      </c>
      <c r="D28" s="6"/>
    </row>
    <row r="29" spans="1:4" ht="15.75" customHeight="1" x14ac:dyDescent="0.25">
      <c r="A29" s="94"/>
      <c r="B29" s="15" t="s">
        <v>98</v>
      </c>
      <c r="C29" s="3">
        <v>0</v>
      </c>
      <c r="D29" s="6"/>
    </row>
    <row r="30" spans="1:4" ht="15.75" customHeight="1" x14ac:dyDescent="0.25">
      <c r="A30" s="94"/>
      <c r="B30" s="15" t="s">
        <v>121</v>
      </c>
      <c r="C30" s="3">
        <v>0</v>
      </c>
      <c r="D30" s="6"/>
    </row>
    <row r="31" spans="1:4" ht="15.75" customHeight="1" x14ac:dyDescent="0.25">
      <c r="A31" s="88"/>
      <c r="B31" s="15" t="s">
        <v>99</v>
      </c>
      <c r="C31" s="3">
        <v>0</v>
      </c>
      <c r="D31" s="6"/>
    </row>
    <row r="32" spans="1:4" ht="33.75" customHeight="1" x14ac:dyDescent="0.25">
      <c r="A32" s="10" t="s">
        <v>65</v>
      </c>
      <c r="B32" s="4" t="s">
        <v>64</v>
      </c>
      <c r="C32" s="3"/>
      <c r="D32" s="6"/>
    </row>
    <row r="33" spans="1:4" ht="15.75" x14ac:dyDescent="0.25">
      <c r="A33" s="87"/>
      <c r="B33" s="15" t="s">
        <v>93</v>
      </c>
      <c r="C33" s="27">
        <v>9.6999999999999993</v>
      </c>
      <c r="D33" s="6"/>
    </row>
    <row r="34" spans="1:4" ht="15.75" x14ac:dyDescent="0.25">
      <c r="A34" s="88"/>
      <c r="B34" s="15" t="s">
        <v>100</v>
      </c>
      <c r="C34" s="3">
        <v>0</v>
      </c>
      <c r="D34" s="6"/>
    </row>
    <row r="35" spans="1:4" ht="31.5" x14ac:dyDescent="0.25">
      <c r="A35" s="10" t="s">
        <v>63</v>
      </c>
      <c r="B35" s="7" t="s">
        <v>62</v>
      </c>
      <c r="C35" s="6"/>
      <c r="D35" s="6"/>
    </row>
    <row r="36" spans="1:4" ht="15.75" x14ac:dyDescent="0.25">
      <c r="A36" s="87"/>
      <c r="B36" s="15" t="s">
        <v>93</v>
      </c>
      <c r="C36" s="22">
        <v>0</v>
      </c>
      <c r="D36" s="6"/>
    </row>
    <row r="37" spans="1:4" ht="15.75" x14ac:dyDescent="0.25">
      <c r="A37" s="88"/>
      <c r="B37" s="15" t="s">
        <v>100</v>
      </c>
      <c r="C37" s="3">
        <v>0</v>
      </c>
      <c r="D37" s="6"/>
    </row>
    <row r="38" spans="1:4" ht="17.25" customHeight="1" x14ac:dyDescent="0.25">
      <c r="A38" s="82" t="s">
        <v>146</v>
      </c>
      <c r="B38" s="83"/>
      <c r="C38" s="83"/>
      <c r="D38" s="84"/>
    </row>
    <row r="39" spans="1:4" ht="31.5" x14ac:dyDescent="0.25">
      <c r="A39" s="3">
        <v>3</v>
      </c>
      <c r="B39" s="4" t="s">
        <v>61</v>
      </c>
      <c r="C39" s="3" t="s">
        <v>171</v>
      </c>
      <c r="D39" s="3" t="s">
        <v>4</v>
      </c>
    </row>
    <row r="40" spans="1:4" ht="15.75" x14ac:dyDescent="0.25">
      <c r="A40" s="87"/>
      <c r="B40" s="15" t="s">
        <v>101</v>
      </c>
      <c r="C40" s="6" t="s">
        <v>112</v>
      </c>
      <c r="D40" s="6"/>
    </row>
    <row r="41" spans="1:4" ht="15.75" x14ac:dyDescent="0.25">
      <c r="A41" s="94"/>
      <c r="B41" s="15" t="s">
        <v>102</v>
      </c>
      <c r="C41" s="3" t="s">
        <v>112</v>
      </c>
      <c r="D41" s="6"/>
    </row>
    <row r="42" spans="1:4" ht="31.5" x14ac:dyDescent="0.25">
      <c r="A42" s="94"/>
      <c r="B42" s="15" t="s">
        <v>103</v>
      </c>
      <c r="C42" s="3" t="s">
        <v>112</v>
      </c>
      <c r="D42" s="6"/>
    </row>
    <row r="43" spans="1:4" ht="15.75" x14ac:dyDescent="0.25">
      <c r="A43" s="94"/>
      <c r="B43" s="15" t="s">
        <v>104</v>
      </c>
      <c r="C43" s="21" t="s">
        <v>166</v>
      </c>
      <c r="D43" s="6"/>
    </row>
    <row r="44" spans="1:4" ht="15.75" x14ac:dyDescent="0.25">
      <c r="A44" s="88"/>
      <c r="B44" s="15" t="s">
        <v>105</v>
      </c>
      <c r="C44" s="21" t="s">
        <v>166</v>
      </c>
      <c r="D44" s="6"/>
    </row>
    <row r="45" spans="1:4" ht="18.75" customHeight="1" x14ac:dyDescent="0.25">
      <c r="A45" s="82" t="s">
        <v>146</v>
      </c>
      <c r="B45" s="83"/>
      <c r="C45" s="83"/>
      <c r="D45" s="84"/>
    </row>
    <row r="46" spans="1:4" ht="31.5" x14ac:dyDescent="0.25">
      <c r="A46" s="3">
        <v>4</v>
      </c>
      <c r="B46" s="7" t="s">
        <v>60</v>
      </c>
      <c r="C46" s="3"/>
      <c r="D46" s="3" t="s">
        <v>4</v>
      </c>
    </row>
    <row r="47" spans="1:4" ht="15.75" customHeight="1" x14ac:dyDescent="0.25">
      <c r="A47" s="87"/>
      <c r="B47" s="15" t="s">
        <v>106</v>
      </c>
      <c r="C47" s="6" t="s">
        <v>197</v>
      </c>
      <c r="D47" s="6"/>
    </row>
    <row r="48" spans="1:4" ht="15.75" customHeight="1" x14ac:dyDescent="0.25">
      <c r="A48" s="94"/>
      <c r="B48" s="15" t="s">
        <v>107</v>
      </c>
      <c r="C48" s="3">
        <v>0</v>
      </c>
      <c r="D48" s="6"/>
    </row>
    <row r="49" spans="1:7" ht="15.75" customHeight="1" x14ac:dyDescent="0.25">
      <c r="A49" s="94"/>
      <c r="B49" s="15" t="s">
        <v>108</v>
      </c>
      <c r="C49" s="3">
        <v>0</v>
      </c>
      <c r="D49" s="6"/>
    </row>
    <row r="50" spans="1:7" ht="31.5" x14ac:dyDescent="0.25">
      <c r="A50" s="88"/>
      <c r="B50" s="15" t="s">
        <v>109</v>
      </c>
      <c r="C50" s="3" t="s">
        <v>197</v>
      </c>
      <c r="D50" s="6"/>
    </row>
    <row r="51" spans="1:7" ht="18.75" customHeight="1" x14ac:dyDescent="0.25">
      <c r="A51" s="82" t="s">
        <v>255</v>
      </c>
      <c r="B51" s="83"/>
      <c r="C51" s="83"/>
      <c r="D51" s="84"/>
    </row>
    <row r="52" spans="1:7" ht="31.5" customHeight="1" x14ac:dyDescent="0.25">
      <c r="A52" s="89">
        <v>5</v>
      </c>
      <c r="B52" s="90" t="s">
        <v>58</v>
      </c>
      <c r="C52" s="119">
        <v>2.2000000000000002</v>
      </c>
      <c r="D52" s="87" t="s">
        <v>57</v>
      </c>
    </row>
    <row r="53" spans="1:7" x14ac:dyDescent="0.25">
      <c r="A53" s="89"/>
      <c r="B53" s="90"/>
      <c r="C53" s="120"/>
      <c r="D53" s="88"/>
    </row>
    <row r="54" spans="1:7" ht="18.75" customHeight="1" x14ac:dyDescent="0.25">
      <c r="A54" s="82" t="s">
        <v>154</v>
      </c>
      <c r="B54" s="83"/>
      <c r="C54" s="83"/>
      <c r="D54" s="84"/>
    </row>
    <row r="55" spans="1:7" ht="31.5" customHeight="1" x14ac:dyDescent="0.25">
      <c r="A55" s="3">
        <v>6</v>
      </c>
      <c r="B55" s="4" t="s">
        <v>56</v>
      </c>
      <c r="C55" s="3"/>
      <c r="D55" s="3" t="s">
        <v>4</v>
      </c>
    </row>
    <row r="56" spans="1:7" ht="15.75" x14ac:dyDescent="0.25">
      <c r="A56" s="87"/>
      <c r="B56" s="5" t="s">
        <v>55</v>
      </c>
      <c r="C56" s="19">
        <f>C57+C63+C68</f>
        <v>955</v>
      </c>
      <c r="D56" s="6"/>
      <c r="E56" s="32"/>
      <c r="G56" s="32"/>
    </row>
    <row r="57" spans="1:7" ht="83.25" customHeight="1" x14ac:dyDescent="0.25">
      <c r="A57" s="94"/>
      <c r="B57" s="2" t="s">
        <v>54</v>
      </c>
      <c r="C57" s="29">
        <f>C62</f>
        <v>16</v>
      </c>
      <c r="D57" s="6"/>
    </row>
    <row r="58" spans="1:7" ht="15.75" customHeight="1" x14ac:dyDescent="0.25">
      <c r="A58" s="94"/>
      <c r="B58" s="2" t="s">
        <v>53</v>
      </c>
      <c r="C58" s="3" t="s">
        <v>59</v>
      </c>
      <c r="D58" s="3"/>
    </row>
    <row r="59" spans="1:7" ht="15.75" customHeight="1" x14ac:dyDescent="0.25">
      <c r="A59" s="94"/>
      <c r="B59" s="5" t="s">
        <v>143</v>
      </c>
      <c r="C59" s="3" t="s">
        <v>59</v>
      </c>
      <c r="D59" s="6"/>
    </row>
    <row r="60" spans="1:7" ht="15.75" customHeight="1" x14ac:dyDescent="0.25">
      <c r="A60" s="94"/>
      <c r="B60" s="5" t="s">
        <v>52</v>
      </c>
      <c r="C60" s="3" t="s">
        <v>59</v>
      </c>
      <c r="D60" s="6"/>
    </row>
    <row r="61" spans="1:7" ht="15.75" customHeight="1" x14ac:dyDescent="0.25">
      <c r="A61" s="94"/>
      <c r="B61" s="5" t="s">
        <v>51</v>
      </c>
      <c r="C61" s="3" t="s">
        <v>59</v>
      </c>
      <c r="D61" s="6"/>
    </row>
    <row r="62" spans="1:7" ht="42.75" customHeight="1" x14ac:dyDescent="0.25">
      <c r="A62" s="94"/>
      <c r="B62" s="5" t="s">
        <v>145</v>
      </c>
      <c r="C62" s="3">
        <v>16</v>
      </c>
      <c r="D62" s="6"/>
    </row>
    <row r="63" spans="1:7" ht="60.75" customHeight="1" x14ac:dyDescent="0.25">
      <c r="A63" s="94"/>
      <c r="B63" s="2" t="s">
        <v>50</v>
      </c>
      <c r="C63" s="29"/>
      <c r="D63" s="6"/>
    </row>
    <row r="64" spans="1:7" ht="31.5" x14ac:dyDescent="0.25">
      <c r="A64" s="94"/>
      <c r="B64" s="4" t="s">
        <v>49</v>
      </c>
      <c r="C64" s="3" t="s">
        <v>59</v>
      </c>
      <c r="D64" s="6"/>
    </row>
    <row r="65" spans="1:4" ht="67.5" customHeight="1" x14ac:dyDescent="0.25">
      <c r="A65" s="94"/>
      <c r="B65" s="5" t="s">
        <v>142</v>
      </c>
      <c r="C65" s="29" t="s">
        <v>59</v>
      </c>
      <c r="D65" s="5"/>
    </row>
    <row r="66" spans="1:4" ht="15.75" x14ac:dyDescent="0.25">
      <c r="A66" s="94"/>
      <c r="B66" s="8" t="s">
        <v>48</v>
      </c>
      <c r="C66" s="3" t="s">
        <v>59</v>
      </c>
      <c r="D66" s="5"/>
    </row>
    <row r="67" spans="1:4" ht="66.75" customHeight="1" x14ac:dyDescent="0.25">
      <c r="A67" s="94"/>
      <c r="B67" s="5" t="s">
        <v>47</v>
      </c>
      <c r="C67" s="16" t="s">
        <v>59</v>
      </c>
      <c r="D67" s="5"/>
    </row>
    <row r="68" spans="1:4" ht="48" customHeight="1" x14ac:dyDescent="0.25">
      <c r="A68" s="94"/>
      <c r="B68" s="5" t="s">
        <v>46</v>
      </c>
      <c r="C68" s="28">
        <f>C69+C74</f>
        <v>939</v>
      </c>
      <c r="D68" s="5"/>
    </row>
    <row r="69" spans="1:4" ht="15.75" x14ac:dyDescent="0.25">
      <c r="A69" s="94"/>
      <c r="B69" s="7" t="s">
        <v>45</v>
      </c>
      <c r="C69" s="25">
        <f>C70+C71+C73+C72</f>
        <v>939</v>
      </c>
      <c r="D69" s="7"/>
    </row>
    <row r="70" spans="1:4" ht="18" customHeight="1" x14ac:dyDescent="0.25">
      <c r="A70" s="94"/>
      <c r="B70" s="5" t="s">
        <v>44</v>
      </c>
      <c r="C70" s="25">
        <v>242</v>
      </c>
      <c r="D70" s="5"/>
    </row>
    <row r="71" spans="1:4" ht="19.5" customHeight="1" x14ac:dyDescent="0.25">
      <c r="A71" s="94"/>
      <c r="B71" s="5" t="s">
        <v>43</v>
      </c>
      <c r="C71" s="16">
        <v>0</v>
      </c>
      <c r="D71" s="5"/>
    </row>
    <row r="72" spans="1:4" ht="65.25" customHeight="1" x14ac:dyDescent="0.25">
      <c r="A72" s="94"/>
      <c r="B72" s="5" t="s">
        <v>128</v>
      </c>
      <c r="C72" s="16">
        <v>228</v>
      </c>
      <c r="D72" s="5"/>
    </row>
    <row r="73" spans="1:4" ht="43.5" customHeight="1" x14ac:dyDescent="0.25">
      <c r="A73" s="94"/>
      <c r="B73" s="5" t="s">
        <v>127</v>
      </c>
      <c r="C73" s="16">
        <v>469</v>
      </c>
      <c r="D73" s="5"/>
    </row>
    <row r="74" spans="1:4" ht="15.75" x14ac:dyDescent="0.25">
      <c r="A74" s="94"/>
      <c r="B74" s="7" t="s">
        <v>42</v>
      </c>
      <c r="C74" s="16"/>
      <c r="D74" s="7"/>
    </row>
    <row r="75" spans="1:4" ht="27" customHeight="1" x14ac:dyDescent="0.25">
      <c r="A75" s="94"/>
      <c r="B75" s="7" t="s">
        <v>41</v>
      </c>
      <c r="C75" s="16"/>
      <c r="D75" s="7"/>
    </row>
    <row r="76" spans="1:4" ht="16.5" customHeight="1" x14ac:dyDescent="0.25">
      <c r="A76" s="94"/>
      <c r="B76" s="7" t="s">
        <v>40</v>
      </c>
      <c r="C76" s="16"/>
      <c r="D76" s="7"/>
    </row>
    <row r="77" spans="1:4" ht="30" customHeight="1" x14ac:dyDescent="0.25">
      <c r="A77" s="94"/>
      <c r="B77" s="7" t="s">
        <v>39</v>
      </c>
      <c r="C77" s="16"/>
      <c r="D77" s="7"/>
    </row>
    <row r="78" spans="1:4" ht="93" customHeight="1" x14ac:dyDescent="0.25">
      <c r="A78" s="94"/>
      <c r="B78" s="7" t="s">
        <v>38</v>
      </c>
      <c r="C78" s="16"/>
      <c r="D78" s="7"/>
    </row>
    <row r="79" spans="1:4" ht="63.75" customHeight="1" x14ac:dyDescent="0.25">
      <c r="A79" s="94"/>
      <c r="B79" s="5" t="s">
        <v>37</v>
      </c>
      <c r="C79" s="30" t="s">
        <v>59</v>
      </c>
      <c r="D79" s="5"/>
    </row>
    <row r="80" spans="1:4" ht="66" customHeight="1" x14ac:dyDescent="0.25">
      <c r="A80" s="88"/>
      <c r="B80" s="5" t="s">
        <v>36</v>
      </c>
      <c r="C80" s="30" t="s">
        <v>59</v>
      </c>
      <c r="D80" s="5"/>
    </row>
    <row r="81" spans="1:4" ht="78.75" customHeight="1" x14ac:dyDescent="0.25">
      <c r="A81" s="82" t="s">
        <v>169</v>
      </c>
      <c r="B81" s="83"/>
      <c r="C81" s="83"/>
      <c r="D81" s="84"/>
    </row>
    <row r="82" spans="1:4" ht="32.25" customHeight="1" x14ac:dyDescent="0.25">
      <c r="A82" s="3">
        <v>7</v>
      </c>
      <c r="B82" s="7" t="s">
        <v>35</v>
      </c>
      <c r="C82" s="3"/>
      <c r="D82" s="3" t="s">
        <v>4</v>
      </c>
    </row>
    <row r="83" spans="1:4" ht="45.75" customHeight="1" x14ac:dyDescent="0.25">
      <c r="A83" s="87"/>
      <c r="B83" s="5" t="s">
        <v>34</v>
      </c>
      <c r="C83" s="49" t="s">
        <v>59</v>
      </c>
      <c r="D83" s="5"/>
    </row>
    <row r="84" spans="1:4" ht="33.75" customHeight="1" x14ac:dyDescent="0.25">
      <c r="A84" s="94"/>
      <c r="B84" s="5" t="s">
        <v>33</v>
      </c>
      <c r="C84" s="49" t="s">
        <v>59</v>
      </c>
      <c r="D84" s="5"/>
    </row>
    <row r="85" spans="1:4" ht="33.75" customHeight="1" x14ac:dyDescent="0.25">
      <c r="A85" s="94"/>
      <c r="B85" s="5" t="s">
        <v>32</v>
      </c>
      <c r="C85" s="16" t="s">
        <v>196</v>
      </c>
      <c r="D85" s="5"/>
    </row>
    <row r="86" spans="1:4" ht="33.75" customHeight="1" x14ac:dyDescent="0.25">
      <c r="A86" s="88"/>
      <c r="B86" s="5" t="s">
        <v>31</v>
      </c>
      <c r="C86" s="16" t="s">
        <v>188</v>
      </c>
      <c r="D86" s="5"/>
    </row>
    <row r="87" spans="1:4" ht="30.75" customHeight="1" x14ac:dyDescent="0.25">
      <c r="A87" s="82" t="s">
        <v>251</v>
      </c>
      <c r="B87" s="83"/>
      <c r="C87" s="83"/>
      <c r="D87" s="84"/>
    </row>
    <row r="88" spans="1:4" ht="31.5" customHeight="1" x14ac:dyDescent="0.25">
      <c r="A88" s="3">
        <v>8</v>
      </c>
      <c r="B88" s="7" t="s">
        <v>163</v>
      </c>
      <c r="C88" s="3" t="s">
        <v>59</v>
      </c>
      <c r="D88" s="3" t="s">
        <v>4</v>
      </c>
    </row>
    <row r="89" spans="1:4" ht="16.5" customHeight="1" x14ac:dyDescent="0.25">
      <c r="A89" s="107"/>
      <c r="B89" s="5" t="s">
        <v>30</v>
      </c>
      <c r="C89" s="3" t="s">
        <v>59</v>
      </c>
      <c r="D89" s="17"/>
    </row>
    <row r="90" spans="1:4" ht="16.5" customHeight="1" x14ac:dyDescent="0.25">
      <c r="A90" s="108"/>
      <c r="B90" s="5" t="s">
        <v>29</v>
      </c>
      <c r="C90" s="3" t="s">
        <v>59</v>
      </c>
      <c r="D90" s="17"/>
    </row>
    <row r="91" spans="1:4" ht="16.5" customHeight="1" x14ac:dyDescent="0.25">
      <c r="A91" s="108"/>
      <c r="B91" s="5" t="s">
        <v>28</v>
      </c>
      <c r="C91" s="3" t="s">
        <v>59</v>
      </c>
      <c r="D91" s="17"/>
    </row>
    <row r="92" spans="1:4" ht="16.5" customHeight="1" x14ac:dyDescent="0.25">
      <c r="A92" s="108"/>
      <c r="B92" s="5" t="s">
        <v>27</v>
      </c>
      <c r="C92" s="3" t="s">
        <v>59</v>
      </c>
      <c r="D92" s="17"/>
    </row>
    <row r="93" spans="1:4" ht="16.5" customHeight="1" x14ac:dyDescent="0.25">
      <c r="A93" s="109"/>
      <c r="B93" s="5" t="s">
        <v>26</v>
      </c>
      <c r="C93" s="3" t="s">
        <v>59</v>
      </c>
      <c r="D93" s="17"/>
    </row>
    <row r="94" spans="1:4" ht="19.5" customHeight="1" x14ac:dyDescent="0.25">
      <c r="A94" s="82" t="s">
        <v>156</v>
      </c>
      <c r="B94" s="83"/>
      <c r="C94" s="83"/>
      <c r="D94" s="84"/>
    </row>
    <row r="95" spans="1:4" ht="46.5" customHeight="1" x14ac:dyDescent="0.25">
      <c r="A95" s="3">
        <v>9</v>
      </c>
      <c r="B95" s="7" t="s">
        <v>25</v>
      </c>
      <c r="C95" s="3" t="s">
        <v>59</v>
      </c>
      <c r="D95" s="3" t="s">
        <v>4</v>
      </c>
    </row>
    <row r="96" spans="1:4" ht="31.5" customHeight="1" x14ac:dyDescent="0.25">
      <c r="A96" s="82" t="s">
        <v>157</v>
      </c>
      <c r="B96" s="83"/>
      <c r="C96" s="83"/>
      <c r="D96" s="84"/>
    </row>
    <row r="97" spans="1:4" ht="23.25" customHeight="1" x14ac:dyDescent="0.25">
      <c r="A97" s="3">
        <v>10</v>
      </c>
      <c r="B97" s="7" t="s">
        <v>133</v>
      </c>
      <c r="C97" s="6"/>
      <c r="D97" s="3" t="s">
        <v>4</v>
      </c>
    </row>
    <row r="98" spans="1:4" ht="30.75" customHeight="1" x14ac:dyDescent="0.25">
      <c r="A98" s="107"/>
      <c r="B98" s="5" t="s">
        <v>23</v>
      </c>
      <c r="C98" s="3" t="s">
        <v>59</v>
      </c>
      <c r="D98" s="18"/>
    </row>
    <row r="99" spans="1:4" ht="30" customHeight="1" x14ac:dyDescent="0.25">
      <c r="A99" s="108"/>
      <c r="B99" s="5" t="s">
        <v>22</v>
      </c>
      <c r="C99" s="3" t="s">
        <v>59</v>
      </c>
      <c r="D99" s="3" t="s">
        <v>4</v>
      </c>
    </row>
    <row r="100" spans="1:4" ht="30.75" customHeight="1" x14ac:dyDescent="0.25">
      <c r="A100" s="108"/>
      <c r="B100" s="5" t="s">
        <v>21</v>
      </c>
      <c r="C100" s="3" t="s">
        <v>59</v>
      </c>
      <c r="D100" s="3" t="s">
        <v>4</v>
      </c>
    </row>
    <row r="101" spans="1:4" ht="46.5" customHeight="1" x14ac:dyDescent="0.25">
      <c r="A101" s="108"/>
      <c r="B101" s="5" t="s">
        <v>20</v>
      </c>
      <c r="C101" s="81" t="s">
        <v>59</v>
      </c>
      <c r="D101" s="3" t="s">
        <v>18</v>
      </c>
    </row>
    <row r="102" spans="1:4" ht="62.25" customHeight="1" x14ac:dyDescent="0.25">
      <c r="A102" s="108"/>
      <c r="B102" s="5" t="s">
        <v>19</v>
      </c>
      <c r="C102" s="81" t="s">
        <v>59</v>
      </c>
      <c r="D102" s="3" t="s">
        <v>18</v>
      </c>
    </row>
    <row r="103" spans="1:4" ht="48.75" customHeight="1" x14ac:dyDescent="0.25">
      <c r="A103" s="109"/>
      <c r="B103" s="5" t="s">
        <v>17</v>
      </c>
      <c r="C103" s="3" t="s">
        <v>59</v>
      </c>
      <c r="D103" s="3" t="s">
        <v>14</v>
      </c>
    </row>
    <row r="104" spans="1:4" ht="96" customHeight="1" x14ac:dyDescent="0.25">
      <c r="A104" s="113" t="s">
        <v>322</v>
      </c>
      <c r="B104" s="114"/>
      <c r="C104" s="114"/>
      <c r="D104" s="115"/>
    </row>
    <row r="105" spans="1:4" ht="33" customHeight="1" x14ac:dyDescent="0.25">
      <c r="A105" s="3">
        <v>11</v>
      </c>
      <c r="B105" s="7" t="s">
        <v>16</v>
      </c>
      <c r="C105" s="3"/>
      <c r="D105" s="3" t="s">
        <v>14</v>
      </c>
    </row>
    <row r="106" spans="1:4" ht="18" customHeight="1" x14ac:dyDescent="0.25">
      <c r="A106" s="107"/>
      <c r="B106" s="5" t="s">
        <v>13</v>
      </c>
      <c r="C106" s="51" t="s">
        <v>59</v>
      </c>
      <c r="D106" s="17"/>
    </row>
    <row r="107" spans="1:4" ht="31.5" customHeight="1" x14ac:dyDescent="0.25">
      <c r="A107" s="108"/>
      <c r="B107" s="5" t="s">
        <v>12</v>
      </c>
      <c r="C107" s="51" t="s">
        <v>59</v>
      </c>
      <c r="D107" s="17"/>
    </row>
    <row r="108" spans="1:4" ht="30" customHeight="1" x14ac:dyDescent="0.25">
      <c r="A108" s="108"/>
      <c r="B108" s="5" t="s">
        <v>11</v>
      </c>
      <c r="C108" s="51" t="s">
        <v>59</v>
      </c>
      <c r="D108" s="17"/>
    </row>
    <row r="109" spans="1:4" ht="30" customHeight="1" x14ac:dyDescent="0.25">
      <c r="A109" s="108"/>
      <c r="B109" s="5" t="s">
        <v>159</v>
      </c>
      <c r="C109" s="51" t="s">
        <v>59</v>
      </c>
      <c r="D109" s="3" t="s">
        <v>4</v>
      </c>
    </row>
    <row r="110" spans="1:4" ht="18" customHeight="1" x14ac:dyDescent="0.25">
      <c r="A110" s="109"/>
      <c r="B110" s="5" t="s">
        <v>10</v>
      </c>
      <c r="C110" s="51" t="s">
        <v>59</v>
      </c>
      <c r="D110" s="17"/>
    </row>
    <row r="111" spans="1:4" ht="63" customHeight="1" x14ac:dyDescent="0.25">
      <c r="A111" s="3">
        <v>12</v>
      </c>
      <c r="B111" s="7" t="s">
        <v>9</v>
      </c>
      <c r="C111" s="65" t="s">
        <v>276</v>
      </c>
      <c r="D111" s="17"/>
    </row>
    <row r="112" spans="1:4" ht="32.25" customHeight="1" x14ac:dyDescent="0.25">
      <c r="A112" s="82" t="s">
        <v>275</v>
      </c>
      <c r="B112" s="83"/>
      <c r="C112" s="83"/>
      <c r="D112" s="84"/>
    </row>
    <row r="113" spans="1:4" ht="31.5" x14ac:dyDescent="0.25">
      <c r="A113" s="3">
        <v>13</v>
      </c>
      <c r="B113" s="4" t="s">
        <v>8</v>
      </c>
      <c r="C113" s="51">
        <v>6</v>
      </c>
      <c r="D113" s="3" t="s">
        <v>4</v>
      </c>
    </row>
    <row r="114" spans="1:4" ht="33" customHeight="1" x14ac:dyDescent="0.25">
      <c r="A114" s="113" t="s">
        <v>304</v>
      </c>
      <c r="B114" s="114"/>
      <c r="C114" s="114"/>
      <c r="D114" s="115"/>
    </row>
    <row r="115" spans="1:4" ht="78.75" x14ac:dyDescent="0.25">
      <c r="A115" s="3">
        <v>14</v>
      </c>
      <c r="B115" s="4" t="s">
        <v>7</v>
      </c>
      <c r="C115" s="51">
        <v>62428.59</v>
      </c>
      <c r="D115" s="3" t="s">
        <v>4</v>
      </c>
    </row>
    <row r="116" spans="1:4" ht="30" customHeight="1" x14ac:dyDescent="0.25">
      <c r="A116" s="82" t="s">
        <v>305</v>
      </c>
      <c r="B116" s="83"/>
      <c r="C116" s="83"/>
      <c r="D116" s="84"/>
    </row>
    <row r="117" spans="1:4" ht="31.5" x14ac:dyDescent="0.25">
      <c r="A117" s="3">
        <v>15</v>
      </c>
      <c r="B117" s="4" t="s">
        <v>6</v>
      </c>
      <c r="C117" s="75">
        <v>2439117</v>
      </c>
      <c r="D117" s="3" t="s">
        <v>4</v>
      </c>
    </row>
    <row r="118" spans="1:4" ht="18.75" customHeight="1" x14ac:dyDescent="0.25">
      <c r="A118" s="82" t="s">
        <v>307</v>
      </c>
      <c r="B118" s="83"/>
      <c r="C118" s="83"/>
      <c r="D118" s="84"/>
    </row>
    <row r="119" spans="1:4" ht="17.25" customHeight="1" x14ac:dyDescent="0.25">
      <c r="A119" s="3">
        <v>16</v>
      </c>
      <c r="B119" s="4" t="s">
        <v>5</v>
      </c>
      <c r="C119" s="51">
        <v>22.9</v>
      </c>
      <c r="D119" s="3" t="s">
        <v>4</v>
      </c>
    </row>
    <row r="120" spans="1:4" ht="18.75" customHeight="1" x14ac:dyDescent="0.25">
      <c r="A120" s="82" t="s">
        <v>308</v>
      </c>
      <c r="B120" s="83"/>
      <c r="C120" s="83"/>
      <c r="D120" s="84"/>
    </row>
    <row r="121" spans="1:4" ht="224.25" customHeight="1" x14ac:dyDescent="0.25">
      <c r="A121" s="3">
        <v>17</v>
      </c>
      <c r="B121" s="4" t="s">
        <v>3</v>
      </c>
      <c r="C121" s="3" t="s">
        <v>59</v>
      </c>
      <c r="D121" s="3" t="s">
        <v>2</v>
      </c>
    </row>
    <row r="122" spans="1:4" ht="30" customHeight="1" x14ac:dyDescent="0.25">
      <c r="A122" s="82" t="s">
        <v>161</v>
      </c>
      <c r="B122" s="83"/>
      <c r="C122" s="83"/>
      <c r="D122" s="84"/>
    </row>
    <row r="123" spans="1:4" ht="108" customHeight="1" x14ac:dyDescent="0.25">
      <c r="A123" s="3">
        <v>18</v>
      </c>
      <c r="B123" s="4" t="s">
        <v>1</v>
      </c>
      <c r="C123" s="3" t="s">
        <v>59</v>
      </c>
      <c r="D123" s="3" t="s">
        <v>0</v>
      </c>
    </row>
    <row r="124" spans="1:4" ht="15.75" x14ac:dyDescent="0.25">
      <c r="A124" s="1"/>
    </row>
  </sheetData>
  <mergeCells count="36">
    <mergeCell ref="A114:D114"/>
    <mergeCell ref="A116:D116"/>
    <mergeCell ref="A118:D118"/>
    <mergeCell ref="A120:D120"/>
    <mergeCell ref="A112:D112"/>
    <mergeCell ref="A1:D1"/>
    <mergeCell ref="A2:D2"/>
    <mergeCell ref="A3:D3"/>
    <mergeCell ref="A11:A14"/>
    <mergeCell ref="A16:A19"/>
    <mergeCell ref="A104:D104"/>
    <mergeCell ref="A20:D20"/>
    <mergeCell ref="A38:D38"/>
    <mergeCell ref="A45:D45"/>
    <mergeCell ref="A22:A24"/>
    <mergeCell ref="A26:A31"/>
    <mergeCell ref="A33:A34"/>
    <mergeCell ref="A36:A37"/>
    <mergeCell ref="A40:A44"/>
    <mergeCell ref="A81:D81"/>
    <mergeCell ref="A122:D122"/>
    <mergeCell ref="A47:A50"/>
    <mergeCell ref="A51:D51"/>
    <mergeCell ref="A106:A110"/>
    <mergeCell ref="B52:B53"/>
    <mergeCell ref="D52:D53"/>
    <mergeCell ref="A56:A80"/>
    <mergeCell ref="A83:A86"/>
    <mergeCell ref="A89:A93"/>
    <mergeCell ref="A98:A103"/>
    <mergeCell ref="A52:A53"/>
    <mergeCell ref="C52:C53"/>
    <mergeCell ref="A54:D54"/>
    <mergeCell ref="A87:D87"/>
    <mergeCell ref="A94:D94"/>
    <mergeCell ref="A96:D96"/>
  </mergeCells>
  <pageMargins left="0.51181102362204722" right="0.31496062992125984" top="0.15748031496062992" bottom="0.15748031496062992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24"/>
  <sheetViews>
    <sheetView topLeftCell="A100" workbookViewId="0">
      <selection activeCell="F104" sqref="F104"/>
    </sheetView>
  </sheetViews>
  <sheetFormatPr defaultRowHeight="15" x14ac:dyDescent="0.25"/>
  <cols>
    <col min="1" max="1" width="6.42578125" style="13" customWidth="1"/>
    <col min="2" max="2" width="39.140625" style="13" customWidth="1"/>
    <col min="3" max="3" width="29.7109375" style="14" customWidth="1"/>
    <col min="4" max="4" width="16.5703125" style="13" customWidth="1"/>
  </cols>
  <sheetData>
    <row r="1" spans="1:4" ht="18.75" x14ac:dyDescent="0.25">
      <c r="A1" s="85" t="s">
        <v>88</v>
      </c>
      <c r="B1" s="85"/>
      <c r="C1" s="85"/>
      <c r="D1" s="85"/>
    </row>
    <row r="2" spans="1:4" ht="18.75" x14ac:dyDescent="0.25">
      <c r="A2" s="85" t="s">
        <v>126</v>
      </c>
      <c r="B2" s="85"/>
      <c r="C2" s="85"/>
      <c r="D2" s="85"/>
    </row>
    <row r="3" spans="1:4" ht="15.75" x14ac:dyDescent="0.25">
      <c r="A3" s="86" t="s">
        <v>86</v>
      </c>
      <c r="B3" s="86"/>
      <c r="C3" s="86"/>
      <c r="D3" s="86"/>
    </row>
    <row r="4" spans="1:4" ht="11.25" customHeight="1" x14ac:dyDescent="0.25">
      <c r="A4" s="12"/>
    </row>
    <row r="5" spans="1:4" ht="32.25" customHeight="1" x14ac:dyDescent="0.25">
      <c r="A5" s="3" t="s">
        <v>85</v>
      </c>
      <c r="B5" s="6" t="s">
        <v>84</v>
      </c>
      <c r="C5" s="6" t="s">
        <v>83</v>
      </c>
      <c r="D5" s="6" t="s">
        <v>82</v>
      </c>
    </row>
    <row r="6" spans="1:4" ht="15.75" x14ac:dyDescent="0.25">
      <c r="A6" s="3">
        <v>1</v>
      </c>
      <c r="B6" s="6" t="s">
        <v>81</v>
      </c>
      <c r="C6" s="3"/>
      <c r="D6" s="3" t="s">
        <v>79</v>
      </c>
    </row>
    <row r="7" spans="1:4" ht="15.75" x14ac:dyDescent="0.25">
      <c r="A7" s="10" t="s">
        <v>78</v>
      </c>
      <c r="B7" s="6" t="s">
        <v>77</v>
      </c>
      <c r="C7" s="3" t="s">
        <v>213</v>
      </c>
      <c r="D7" s="6"/>
    </row>
    <row r="8" spans="1:4" ht="19.5" customHeight="1" x14ac:dyDescent="0.25">
      <c r="A8" s="10" t="s">
        <v>75</v>
      </c>
      <c r="B8" s="6" t="s">
        <v>74</v>
      </c>
      <c r="C8" s="3">
        <v>77</v>
      </c>
      <c r="D8" s="6"/>
    </row>
    <row r="9" spans="1:4" ht="15.75" x14ac:dyDescent="0.25">
      <c r="A9" s="10" t="s">
        <v>73</v>
      </c>
      <c r="B9" s="6" t="s">
        <v>72</v>
      </c>
      <c r="C9" s="3">
        <v>4.2</v>
      </c>
      <c r="D9" s="6"/>
    </row>
    <row r="10" spans="1:4" ht="48.75" customHeight="1" x14ac:dyDescent="0.25">
      <c r="A10" s="10" t="s">
        <v>71</v>
      </c>
      <c r="B10" s="6" t="s">
        <v>144</v>
      </c>
      <c r="C10" s="6">
        <f>SUM(C11:C14)</f>
        <v>17480.099999999999</v>
      </c>
      <c r="D10" s="6"/>
    </row>
    <row r="11" spans="1:4" ht="15.75" x14ac:dyDescent="0.25">
      <c r="A11" s="91"/>
      <c r="B11" s="15" t="s">
        <v>89</v>
      </c>
      <c r="C11" s="3">
        <v>3894</v>
      </c>
      <c r="D11" s="6"/>
    </row>
    <row r="12" spans="1:4" ht="15.75" x14ac:dyDescent="0.25">
      <c r="A12" s="92"/>
      <c r="B12" s="15" t="s">
        <v>90</v>
      </c>
      <c r="C12" s="3">
        <v>6941</v>
      </c>
      <c r="D12" s="6"/>
    </row>
    <row r="13" spans="1:4" ht="15.75" x14ac:dyDescent="0.25">
      <c r="A13" s="92"/>
      <c r="B13" s="15" t="s">
        <v>91</v>
      </c>
      <c r="C13" s="3">
        <v>652</v>
      </c>
      <c r="D13" s="6"/>
    </row>
    <row r="14" spans="1:4" ht="15.75" x14ac:dyDescent="0.25">
      <c r="A14" s="93"/>
      <c r="B14" s="15" t="s">
        <v>92</v>
      </c>
      <c r="C14" s="3">
        <v>5993.1</v>
      </c>
      <c r="D14" s="6"/>
    </row>
    <row r="15" spans="1:4" ht="31.5" customHeight="1" x14ac:dyDescent="0.25">
      <c r="A15" s="10" t="s">
        <v>70</v>
      </c>
      <c r="B15" s="7" t="s">
        <v>69</v>
      </c>
      <c r="C15" s="6">
        <f>SUM(C16:C19)</f>
        <v>1745.73</v>
      </c>
      <c r="D15" s="6"/>
    </row>
    <row r="16" spans="1:4" ht="15.75" x14ac:dyDescent="0.25">
      <c r="A16" s="91"/>
      <c r="B16" s="15" t="s">
        <v>89</v>
      </c>
      <c r="C16" s="3">
        <v>135.63</v>
      </c>
      <c r="D16" s="6"/>
    </row>
    <row r="17" spans="1:4" ht="15.75" x14ac:dyDescent="0.25">
      <c r="A17" s="92"/>
      <c r="B17" s="15" t="s">
        <v>90</v>
      </c>
      <c r="C17" s="3">
        <v>570.99</v>
      </c>
      <c r="D17" s="6"/>
    </row>
    <row r="18" spans="1:4" ht="15.75" x14ac:dyDescent="0.25">
      <c r="A18" s="92"/>
      <c r="B18" s="15" t="s">
        <v>91</v>
      </c>
      <c r="C18" s="3">
        <v>121.89</v>
      </c>
      <c r="D18" s="6"/>
    </row>
    <row r="19" spans="1:4" ht="15.75" x14ac:dyDescent="0.25">
      <c r="A19" s="93"/>
      <c r="B19" s="15" t="s">
        <v>92</v>
      </c>
      <c r="C19" s="3">
        <v>917.22</v>
      </c>
      <c r="D19" s="6"/>
    </row>
    <row r="20" spans="1:4" ht="18" customHeight="1" x14ac:dyDescent="0.25">
      <c r="A20" s="116" t="s">
        <v>153</v>
      </c>
      <c r="B20" s="117"/>
      <c r="C20" s="117"/>
      <c r="D20" s="118"/>
    </row>
    <row r="21" spans="1:4" ht="24.75" customHeight="1" x14ac:dyDescent="0.25">
      <c r="A21" s="3">
        <v>2</v>
      </c>
      <c r="B21" s="7" t="s">
        <v>68</v>
      </c>
      <c r="C21" s="3"/>
      <c r="D21" s="3" t="s">
        <v>4</v>
      </c>
    </row>
    <row r="22" spans="1:4" ht="15.75" customHeight="1" x14ac:dyDescent="0.25">
      <c r="A22" s="87"/>
      <c r="B22" s="15" t="s">
        <v>93</v>
      </c>
      <c r="C22" s="27">
        <v>15.5</v>
      </c>
      <c r="D22" s="6"/>
    </row>
    <row r="23" spans="1:4" ht="15.75" customHeight="1" x14ac:dyDescent="0.25">
      <c r="A23" s="94"/>
      <c r="B23" s="15" t="s">
        <v>170</v>
      </c>
      <c r="C23" s="47">
        <v>11.51</v>
      </c>
      <c r="D23" s="6"/>
    </row>
    <row r="24" spans="1:4" ht="15.75" customHeight="1" x14ac:dyDescent="0.25">
      <c r="A24" s="88"/>
      <c r="B24" s="15" t="s">
        <v>94</v>
      </c>
      <c r="C24" s="43">
        <f>C23/C22</f>
        <v>0.7425806451612903</v>
      </c>
      <c r="D24" s="6"/>
    </row>
    <row r="25" spans="1:4" ht="34.5" x14ac:dyDescent="0.25">
      <c r="A25" s="10" t="s">
        <v>67</v>
      </c>
      <c r="B25" s="4" t="s">
        <v>147</v>
      </c>
      <c r="C25" s="50">
        <f>SUM(C26:C31)</f>
        <v>11.51</v>
      </c>
      <c r="D25" s="6"/>
    </row>
    <row r="26" spans="1:4" ht="15.75" customHeight="1" x14ac:dyDescent="0.25">
      <c r="A26" s="87"/>
      <c r="B26" s="15" t="s">
        <v>95</v>
      </c>
      <c r="C26" s="47">
        <v>1.43</v>
      </c>
      <c r="D26" s="6"/>
    </row>
    <row r="27" spans="1:4" ht="15.75" customHeight="1" x14ac:dyDescent="0.25">
      <c r="A27" s="94"/>
      <c r="B27" s="15" t="s">
        <v>96</v>
      </c>
      <c r="C27" s="47">
        <v>7.5919999999999996</v>
      </c>
      <c r="D27" s="6"/>
    </row>
    <row r="28" spans="1:4" ht="15.75" customHeight="1" x14ac:dyDescent="0.25">
      <c r="A28" s="94"/>
      <c r="B28" s="15" t="s">
        <v>97</v>
      </c>
      <c r="C28" s="47">
        <v>2.1389999999999998</v>
      </c>
      <c r="D28" s="6"/>
    </row>
    <row r="29" spans="1:4" ht="15.75" customHeight="1" x14ac:dyDescent="0.25">
      <c r="A29" s="94"/>
      <c r="B29" s="15" t="s">
        <v>98</v>
      </c>
      <c r="C29" s="47">
        <v>0.34899999999999998</v>
      </c>
      <c r="D29" s="6"/>
    </row>
    <row r="30" spans="1:4" ht="15.75" customHeight="1" x14ac:dyDescent="0.25">
      <c r="A30" s="94"/>
      <c r="B30" s="15" t="s">
        <v>121</v>
      </c>
      <c r="C30" s="47">
        <v>0</v>
      </c>
      <c r="D30" s="6"/>
    </row>
    <row r="31" spans="1:4" ht="15.75" customHeight="1" x14ac:dyDescent="0.25">
      <c r="A31" s="88"/>
      <c r="B31" s="15" t="s">
        <v>99</v>
      </c>
      <c r="C31" s="47">
        <v>0</v>
      </c>
      <c r="D31" s="6"/>
    </row>
    <row r="32" spans="1:4" ht="35.25" customHeight="1" x14ac:dyDescent="0.25">
      <c r="A32" s="10" t="s">
        <v>65</v>
      </c>
      <c r="B32" s="4" t="s">
        <v>64</v>
      </c>
      <c r="C32" s="3"/>
      <c r="D32" s="6"/>
    </row>
    <row r="33" spans="1:4" ht="15.75" x14ac:dyDescent="0.25">
      <c r="A33" s="87"/>
      <c r="B33" s="15" t="s">
        <v>93</v>
      </c>
      <c r="C33" s="27">
        <v>15.5</v>
      </c>
      <c r="D33" s="6"/>
    </row>
    <row r="34" spans="1:4" ht="15.75" x14ac:dyDescent="0.25">
      <c r="A34" s="88"/>
      <c r="B34" s="15" t="s">
        <v>100</v>
      </c>
      <c r="C34" s="47">
        <v>11.51</v>
      </c>
      <c r="D34" s="6"/>
    </row>
    <row r="35" spans="1:4" ht="31.5" x14ac:dyDescent="0.25">
      <c r="A35" s="10" t="s">
        <v>63</v>
      </c>
      <c r="B35" s="7" t="s">
        <v>62</v>
      </c>
      <c r="C35" s="6"/>
      <c r="D35" s="6"/>
    </row>
    <row r="36" spans="1:4" ht="15.75" x14ac:dyDescent="0.25">
      <c r="A36" s="87"/>
      <c r="B36" s="15" t="s">
        <v>93</v>
      </c>
      <c r="C36" s="22">
        <v>0</v>
      </c>
      <c r="D36" s="6"/>
    </row>
    <row r="37" spans="1:4" ht="15.75" x14ac:dyDescent="0.25">
      <c r="A37" s="88"/>
      <c r="B37" s="15" t="s">
        <v>100</v>
      </c>
      <c r="C37" s="3">
        <v>0</v>
      </c>
      <c r="D37" s="6"/>
    </row>
    <row r="38" spans="1:4" ht="18.75" customHeight="1" x14ac:dyDescent="0.25">
      <c r="A38" s="82" t="s">
        <v>162</v>
      </c>
      <c r="B38" s="83"/>
      <c r="C38" s="83"/>
      <c r="D38" s="84"/>
    </row>
    <row r="39" spans="1:4" ht="31.5" x14ac:dyDescent="0.25">
      <c r="A39" s="3">
        <v>3</v>
      </c>
      <c r="B39" s="4" t="s">
        <v>61</v>
      </c>
      <c r="C39" s="37" t="s">
        <v>171</v>
      </c>
      <c r="D39" s="3" t="s">
        <v>4</v>
      </c>
    </row>
    <row r="40" spans="1:4" ht="15.75" x14ac:dyDescent="0.25">
      <c r="A40" s="87"/>
      <c r="B40" s="15" t="s">
        <v>101</v>
      </c>
      <c r="C40" s="40" t="s">
        <v>206</v>
      </c>
      <c r="D40" s="6"/>
    </row>
    <row r="41" spans="1:4" ht="15.75" x14ac:dyDescent="0.25">
      <c r="A41" s="94"/>
      <c r="B41" s="15" t="s">
        <v>102</v>
      </c>
      <c r="C41" s="37" t="s">
        <v>204</v>
      </c>
      <c r="D41" s="6"/>
    </row>
    <row r="42" spans="1:4" ht="31.5" x14ac:dyDescent="0.25">
      <c r="A42" s="94"/>
      <c r="B42" s="15" t="s">
        <v>103</v>
      </c>
      <c r="C42" s="37" t="s">
        <v>205</v>
      </c>
      <c r="D42" s="6"/>
    </row>
    <row r="43" spans="1:4" ht="15.75" x14ac:dyDescent="0.25">
      <c r="A43" s="94"/>
      <c r="B43" s="15" t="s">
        <v>104</v>
      </c>
      <c r="C43" s="39" t="s">
        <v>207</v>
      </c>
      <c r="D43" s="6"/>
    </row>
    <row r="44" spans="1:4" ht="15.75" x14ac:dyDescent="0.25">
      <c r="A44" s="88"/>
      <c r="B44" s="15" t="s">
        <v>105</v>
      </c>
      <c r="C44" s="39" t="s">
        <v>208</v>
      </c>
      <c r="D44" s="6"/>
    </row>
    <row r="45" spans="1:4" ht="33.75" customHeight="1" x14ac:dyDescent="0.25">
      <c r="A45" s="113" t="s">
        <v>148</v>
      </c>
      <c r="B45" s="114"/>
      <c r="C45" s="114"/>
      <c r="D45" s="115"/>
    </row>
    <row r="46" spans="1:4" ht="31.5" x14ac:dyDescent="0.25">
      <c r="A46" s="3">
        <v>4</v>
      </c>
      <c r="B46" s="7" t="s">
        <v>60</v>
      </c>
      <c r="C46" s="3"/>
      <c r="D46" s="3" t="s">
        <v>4</v>
      </c>
    </row>
    <row r="47" spans="1:4" ht="15.75" customHeight="1" x14ac:dyDescent="0.25">
      <c r="A47" s="87"/>
      <c r="B47" s="15" t="s">
        <v>106</v>
      </c>
      <c r="C47" s="40">
        <f>C48+C50+C49</f>
        <v>0</v>
      </c>
      <c r="D47" s="6"/>
    </row>
    <row r="48" spans="1:4" ht="15.75" customHeight="1" x14ac:dyDescent="0.25">
      <c r="A48" s="94"/>
      <c r="B48" s="15" t="s">
        <v>107</v>
      </c>
      <c r="C48" s="37">
        <v>0</v>
      </c>
      <c r="D48" s="6"/>
    </row>
    <row r="49" spans="1:4" ht="15.75" customHeight="1" x14ac:dyDescent="0.25">
      <c r="A49" s="94"/>
      <c r="B49" s="15" t="s">
        <v>108</v>
      </c>
      <c r="C49" s="37">
        <v>0</v>
      </c>
      <c r="D49" s="6"/>
    </row>
    <row r="50" spans="1:4" ht="31.5" x14ac:dyDescent="0.25">
      <c r="A50" s="88"/>
      <c r="B50" s="15" t="s">
        <v>109</v>
      </c>
      <c r="C50" s="37">
        <v>0</v>
      </c>
      <c r="D50" s="6"/>
    </row>
    <row r="51" spans="1:4" ht="18.75" customHeight="1" x14ac:dyDescent="0.25">
      <c r="A51" s="82" t="s">
        <v>152</v>
      </c>
      <c r="B51" s="83"/>
      <c r="C51" s="83"/>
      <c r="D51" s="84"/>
    </row>
    <row r="52" spans="1:4" ht="31.5" customHeight="1" x14ac:dyDescent="0.25">
      <c r="A52" s="89">
        <v>5</v>
      </c>
      <c r="B52" s="90" t="s">
        <v>58</v>
      </c>
      <c r="C52" s="119">
        <v>1.5</v>
      </c>
      <c r="D52" s="87" t="s">
        <v>57</v>
      </c>
    </row>
    <row r="53" spans="1:4" x14ac:dyDescent="0.25">
      <c r="A53" s="89"/>
      <c r="B53" s="90"/>
      <c r="C53" s="120"/>
      <c r="D53" s="88"/>
    </row>
    <row r="54" spans="1:4" ht="18.75" customHeight="1" x14ac:dyDescent="0.25">
      <c r="A54" s="82" t="s">
        <v>154</v>
      </c>
      <c r="B54" s="83"/>
      <c r="C54" s="83"/>
      <c r="D54" s="84"/>
    </row>
    <row r="55" spans="1:4" ht="30" customHeight="1" x14ac:dyDescent="0.25">
      <c r="A55" s="3">
        <v>6</v>
      </c>
      <c r="B55" s="4" t="s">
        <v>56</v>
      </c>
      <c r="C55" s="3"/>
      <c r="D55" s="3" t="s">
        <v>4</v>
      </c>
    </row>
    <row r="56" spans="1:4" ht="15.75" x14ac:dyDescent="0.25">
      <c r="A56" s="87"/>
      <c r="B56" s="5" t="s">
        <v>55</v>
      </c>
      <c r="C56" s="19">
        <f>C57+C63+C68+C79+C80</f>
        <v>4987</v>
      </c>
      <c r="D56" s="6"/>
    </row>
    <row r="57" spans="1:4" ht="83.25" customHeight="1" x14ac:dyDescent="0.25">
      <c r="A57" s="94"/>
      <c r="B57" s="2" t="s">
        <v>54</v>
      </c>
      <c r="C57" s="29">
        <f>C62</f>
        <v>0</v>
      </c>
      <c r="D57" s="6"/>
    </row>
    <row r="58" spans="1:4" ht="15.75" customHeight="1" x14ac:dyDescent="0.25">
      <c r="A58" s="94"/>
      <c r="B58" s="2" t="s">
        <v>53</v>
      </c>
      <c r="C58" s="3" t="s">
        <v>59</v>
      </c>
      <c r="D58" s="3"/>
    </row>
    <row r="59" spans="1:4" ht="15.75" customHeight="1" x14ac:dyDescent="0.25">
      <c r="A59" s="94"/>
      <c r="B59" s="5" t="s">
        <v>143</v>
      </c>
      <c r="C59" s="3" t="s">
        <v>59</v>
      </c>
      <c r="D59" s="6"/>
    </row>
    <row r="60" spans="1:4" ht="15.75" customHeight="1" x14ac:dyDescent="0.25">
      <c r="A60" s="94"/>
      <c r="B60" s="5" t="s">
        <v>52</v>
      </c>
      <c r="C60" s="3" t="s">
        <v>59</v>
      </c>
      <c r="D60" s="6"/>
    </row>
    <row r="61" spans="1:4" ht="15.75" customHeight="1" x14ac:dyDescent="0.25">
      <c r="A61" s="94"/>
      <c r="B61" s="5" t="s">
        <v>51</v>
      </c>
      <c r="C61" s="3" t="s">
        <v>59</v>
      </c>
      <c r="D61" s="6"/>
    </row>
    <row r="62" spans="1:4" ht="45.75" customHeight="1" x14ac:dyDescent="0.25">
      <c r="A62" s="94"/>
      <c r="B62" s="5" t="s">
        <v>125</v>
      </c>
      <c r="C62" s="3"/>
      <c r="D62" s="6"/>
    </row>
    <row r="63" spans="1:4" ht="60.75" customHeight="1" x14ac:dyDescent="0.25">
      <c r="A63" s="94"/>
      <c r="B63" s="2" t="s">
        <v>50</v>
      </c>
      <c r="C63" s="29">
        <v>0</v>
      </c>
      <c r="D63" s="6"/>
    </row>
    <row r="64" spans="1:4" ht="31.5" x14ac:dyDescent="0.25">
      <c r="A64" s="94"/>
      <c r="B64" s="4" t="s">
        <v>49</v>
      </c>
      <c r="C64" s="3" t="s">
        <v>59</v>
      </c>
      <c r="D64" s="6"/>
    </row>
    <row r="65" spans="1:4" ht="67.5" customHeight="1" x14ac:dyDescent="0.25">
      <c r="A65" s="94"/>
      <c r="B65" s="5" t="s">
        <v>142</v>
      </c>
      <c r="C65" s="29">
        <v>0</v>
      </c>
      <c r="D65" s="5"/>
    </row>
    <row r="66" spans="1:4" ht="15.75" x14ac:dyDescent="0.25">
      <c r="A66" s="94"/>
      <c r="B66" s="8" t="s">
        <v>48</v>
      </c>
      <c r="C66" s="3" t="s">
        <v>59</v>
      </c>
      <c r="D66" s="5"/>
    </row>
    <row r="67" spans="1:4" ht="66.75" customHeight="1" x14ac:dyDescent="0.25">
      <c r="A67" s="94"/>
      <c r="B67" s="5" t="s">
        <v>47</v>
      </c>
      <c r="C67" s="16" t="s">
        <v>59</v>
      </c>
      <c r="D67" s="5"/>
    </row>
    <row r="68" spans="1:4" ht="47.25" customHeight="1" x14ac:dyDescent="0.25">
      <c r="A68" s="94"/>
      <c r="B68" s="5" t="s">
        <v>46</v>
      </c>
      <c r="C68" s="28">
        <f>C69+C74</f>
        <v>4841</v>
      </c>
      <c r="D68" s="5"/>
    </row>
    <row r="69" spans="1:4" ht="15.75" x14ac:dyDescent="0.25">
      <c r="A69" s="94"/>
      <c r="B69" s="7" t="s">
        <v>45</v>
      </c>
      <c r="C69" s="25">
        <f>C70+C71+C72+C73</f>
        <v>4841</v>
      </c>
      <c r="D69" s="7"/>
    </row>
    <row r="70" spans="1:4" ht="18" customHeight="1" x14ac:dyDescent="0.25">
      <c r="A70" s="94"/>
      <c r="B70" s="5" t="s">
        <v>44</v>
      </c>
      <c r="C70" s="25">
        <v>3495</v>
      </c>
      <c r="D70" s="5"/>
    </row>
    <row r="71" spans="1:4" ht="18" customHeight="1" x14ac:dyDescent="0.25">
      <c r="A71" s="94"/>
      <c r="B71" s="5" t="s">
        <v>43</v>
      </c>
      <c r="C71" s="16">
        <v>0</v>
      </c>
      <c r="D71" s="5"/>
    </row>
    <row r="72" spans="1:4" ht="65.25" customHeight="1" x14ac:dyDescent="0.25">
      <c r="A72" s="94"/>
      <c r="B72" s="5" t="s">
        <v>128</v>
      </c>
      <c r="C72" s="16">
        <v>1346</v>
      </c>
      <c r="D72" s="5"/>
    </row>
    <row r="73" spans="1:4" ht="43.5" customHeight="1" x14ac:dyDescent="0.25">
      <c r="A73" s="94"/>
      <c r="B73" s="5" t="s">
        <v>127</v>
      </c>
      <c r="C73" s="16">
        <v>0</v>
      </c>
      <c r="D73" s="5"/>
    </row>
    <row r="74" spans="1:4" ht="15.75" x14ac:dyDescent="0.25">
      <c r="A74" s="94"/>
      <c r="B74" s="7" t="s">
        <v>42</v>
      </c>
      <c r="C74" s="16"/>
      <c r="D74" s="7"/>
    </row>
    <row r="75" spans="1:4" ht="27" customHeight="1" x14ac:dyDescent="0.25">
      <c r="A75" s="94"/>
      <c r="B75" s="7" t="s">
        <v>41</v>
      </c>
      <c r="C75" s="16"/>
      <c r="D75" s="7"/>
    </row>
    <row r="76" spans="1:4" ht="17.25" customHeight="1" x14ac:dyDescent="0.25">
      <c r="A76" s="94"/>
      <c r="B76" s="7" t="s">
        <v>40</v>
      </c>
      <c r="C76" s="16"/>
      <c r="D76" s="7"/>
    </row>
    <row r="77" spans="1:4" ht="30" customHeight="1" x14ac:dyDescent="0.25">
      <c r="A77" s="94"/>
      <c r="B77" s="7" t="s">
        <v>39</v>
      </c>
      <c r="C77" s="16"/>
      <c r="D77" s="7"/>
    </row>
    <row r="78" spans="1:4" ht="80.25" customHeight="1" x14ac:dyDescent="0.25">
      <c r="A78" s="94"/>
      <c r="B78" s="7" t="s">
        <v>38</v>
      </c>
      <c r="C78" s="16"/>
      <c r="D78" s="7"/>
    </row>
    <row r="79" spans="1:4" ht="63" customHeight="1" x14ac:dyDescent="0.25">
      <c r="A79" s="94"/>
      <c r="B79" s="5" t="s">
        <v>37</v>
      </c>
      <c r="C79" s="30">
        <v>146</v>
      </c>
      <c r="D79" s="5"/>
    </row>
    <row r="80" spans="1:4" ht="63" customHeight="1" x14ac:dyDescent="0.25">
      <c r="A80" s="88"/>
      <c r="B80" s="5" t="s">
        <v>36</v>
      </c>
      <c r="C80" s="30">
        <v>0</v>
      </c>
      <c r="D80" s="5"/>
    </row>
    <row r="81" spans="1:4" ht="79.5" customHeight="1" x14ac:dyDescent="0.25">
      <c r="A81" s="82" t="s">
        <v>169</v>
      </c>
      <c r="B81" s="83"/>
      <c r="C81" s="83"/>
      <c r="D81" s="84"/>
    </row>
    <row r="82" spans="1:4" ht="33" customHeight="1" x14ac:dyDescent="0.25">
      <c r="A82" s="3">
        <v>7</v>
      </c>
      <c r="B82" s="7" t="s">
        <v>35</v>
      </c>
      <c r="C82" s="3" t="s">
        <v>59</v>
      </c>
      <c r="D82" s="3" t="s">
        <v>4</v>
      </c>
    </row>
    <row r="83" spans="1:4" ht="29.25" customHeight="1" x14ac:dyDescent="0.25">
      <c r="A83" s="127"/>
      <c r="B83" s="5" t="s">
        <v>129</v>
      </c>
      <c r="C83" s="16" t="s">
        <v>59</v>
      </c>
      <c r="D83" s="5"/>
    </row>
    <row r="84" spans="1:4" ht="29.25" customHeight="1" x14ac:dyDescent="0.25">
      <c r="A84" s="128"/>
      <c r="B84" s="5" t="s">
        <v>130</v>
      </c>
      <c r="C84" s="16" t="s">
        <v>59</v>
      </c>
      <c r="D84" s="5"/>
    </row>
    <row r="85" spans="1:4" ht="29.25" customHeight="1" x14ac:dyDescent="0.25">
      <c r="A85" s="128"/>
      <c r="B85" s="5" t="s">
        <v>131</v>
      </c>
      <c r="C85" s="49" t="s">
        <v>253</v>
      </c>
      <c r="D85" s="5"/>
    </row>
    <row r="86" spans="1:4" ht="29.25" customHeight="1" x14ac:dyDescent="0.25">
      <c r="A86" s="129"/>
      <c r="B86" s="5" t="s">
        <v>132</v>
      </c>
      <c r="C86" s="49" t="s">
        <v>222</v>
      </c>
      <c r="D86" s="5"/>
    </row>
    <row r="87" spans="1:4" ht="31.5" customHeight="1" x14ac:dyDescent="0.25">
      <c r="A87" s="124" t="s">
        <v>251</v>
      </c>
      <c r="B87" s="125"/>
      <c r="C87" s="125"/>
      <c r="D87" s="126"/>
    </row>
    <row r="88" spans="1:4" ht="31.5" customHeight="1" x14ac:dyDescent="0.25">
      <c r="A88" s="3">
        <v>8</v>
      </c>
      <c r="B88" s="7" t="s">
        <v>163</v>
      </c>
      <c r="C88" s="3">
        <v>9741.31</v>
      </c>
      <c r="D88" s="3" t="s">
        <v>4</v>
      </c>
    </row>
    <row r="89" spans="1:4" ht="18" customHeight="1" x14ac:dyDescent="0.25">
      <c r="A89" s="107"/>
      <c r="B89" s="5" t="s">
        <v>30</v>
      </c>
      <c r="C89" s="3">
        <v>0</v>
      </c>
      <c r="D89" s="17"/>
    </row>
    <row r="90" spans="1:4" ht="18" customHeight="1" x14ac:dyDescent="0.25">
      <c r="A90" s="108"/>
      <c r="B90" s="5" t="s">
        <v>29</v>
      </c>
      <c r="C90" s="3">
        <v>0</v>
      </c>
      <c r="D90" s="17"/>
    </row>
    <row r="91" spans="1:4" ht="18" customHeight="1" x14ac:dyDescent="0.25">
      <c r="A91" s="108"/>
      <c r="B91" s="5" t="s">
        <v>28</v>
      </c>
      <c r="C91" s="3">
        <v>9741.31</v>
      </c>
      <c r="D91" s="17"/>
    </row>
    <row r="92" spans="1:4" ht="18" customHeight="1" x14ac:dyDescent="0.25">
      <c r="A92" s="108"/>
      <c r="B92" s="5" t="s">
        <v>27</v>
      </c>
      <c r="C92" s="3">
        <v>0</v>
      </c>
      <c r="D92" s="17"/>
    </row>
    <row r="93" spans="1:4" ht="18" customHeight="1" x14ac:dyDescent="0.25">
      <c r="A93" s="109"/>
      <c r="B93" s="5" t="s">
        <v>26</v>
      </c>
      <c r="C93" s="3">
        <v>0</v>
      </c>
      <c r="D93" s="17"/>
    </row>
    <row r="94" spans="1:4" ht="30" customHeight="1" x14ac:dyDescent="0.25">
      <c r="A94" s="121" t="s">
        <v>314</v>
      </c>
      <c r="B94" s="122"/>
      <c r="C94" s="122"/>
      <c r="D94" s="123"/>
    </row>
    <row r="95" spans="1:4" ht="45.75" customHeight="1" x14ac:dyDescent="0.25">
      <c r="A95" s="3">
        <v>9</v>
      </c>
      <c r="B95" s="7" t="s">
        <v>25</v>
      </c>
      <c r="C95" s="3" t="s">
        <v>59</v>
      </c>
      <c r="D95" s="3" t="s">
        <v>4</v>
      </c>
    </row>
    <row r="96" spans="1:4" ht="30" customHeight="1" x14ac:dyDescent="0.25">
      <c r="A96" s="82" t="s">
        <v>157</v>
      </c>
      <c r="B96" s="83"/>
      <c r="C96" s="83"/>
      <c r="D96" s="84"/>
    </row>
    <row r="97" spans="1:4" ht="21.75" customHeight="1" x14ac:dyDescent="0.25">
      <c r="A97" s="3">
        <v>10</v>
      </c>
      <c r="B97" s="7" t="s">
        <v>24</v>
      </c>
      <c r="C97" s="6"/>
      <c r="D97" s="3" t="s">
        <v>4</v>
      </c>
    </row>
    <row r="98" spans="1:4" ht="34.5" customHeight="1" x14ac:dyDescent="0.25">
      <c r="A98" s="107"/>
      <c r="B98" s="5" t="s">
        <v>23</v>
      </c>
      <c r="C98" s="3" t="s">
        <v>59</v>
      </c>
      <c r="D98" s="18"/>
    </row>
    <row r="99" spans="1:4" ht="30" customHeight="1" x14ac:dyDescent="0.25">
      <c r="A99" s="108"/>
      <c r="B99" s="5" t="s">
        <v>22</v>
      </c>
      <c r="C99" s="3" t="s">
        <v>59</v>
      </c>
      <c r="D99" s="3" t="s">
        <v>4</v>
      </c>
    </row>
    <row r="100" spans="1:4" ht="30.75" customHeight="1" x14ac:dyDescent="0.25">
      <c r="A100" s="108"/>
      <c r="B100" s="5" t="s">
        <v>21</v>
      </c>
      <c r="C100" s="3" t="s">
        <v>59</v>
      </c>
      <c r="D100" s="3" t="s">
        <v>4</v>
      </c>
    </row>
    <row r="101" spans="1:4" ht="51" customHeight="1" x14ac:dyDescent="0.25">
      <c r="A101" s="108"/>
      <c r="B101" s="5" t="s">
        <v>20</v>
      </c>
      <c r="C101" s="51" t="s">
        <v>59</v>
      </c>
      <c r="D101" s="3" t="s">
        <v>18</v>
      </c>
    </row>
    <row r="102" spans="1:4" ht="60.75" customHeight="1" x14ac:dyDescent="0.25">
      <c r="A102" s="108"/>
      <c r="B102" s="5" t="s">
        <v>19</v>
      </c>
      <c r="C102" s="51" t="s">
        <v>59</v>
      </c>
      <c r="D102" s="3" t="s">
        <v>18</v>
      </c>
    </row>
    <row r="103" spans="1:4" ht="48.75" customHeight="1" x14ac:dyDescent="0.25">
      <c r="A103" s="109"/>
      <c r="B103" s="5" t="s">
        <v>17</v>
      </c>
      <c r="C103" s="3" t="s">
        <v>59</v>
      </c>
      <c r="D103" s="3" t="s">
        <v>14</v>
      </c>
    </row>
    <row r="104" spans="1:4" ht="96.75" customHeight="1" x14ac:dyDescent="0.25">
      <c r="A104" s="110" t="s">
        <v>322</v>
      </c>
      <c r="B104" s="111"/>
      <c r="C104" s="111"/>
      <c r="D104" s="112"/>
    </row>
    <row r="105" spans="1:4" ht="38.25" customHeight="1" x14ac:dyDescent="0.25">
      <c r="A105" s="3">
        <v>11</v>
      </c>
      <c r="B105" s="7" t="s">
        <v>16</v>
      </c>
      <c r="C105" s="3"/>
      <c r="D105" s="3" t="s">
        <v>14</v>
      </c>
    </row>
    <row r="106" spans="1:4" ht="18" customHeight="1" x14ac:dyDescent="0.25">
      <c r="A106" s="107"/>
      <c r="B106" s="5" t="s">
        <v>13</v>
      </c>
      <c r="C106" s="51" t="s">
        <v>59</v>
      </c>
      <c r="D106" s="17"/>
    </row>
    <row r="107" spans="1:4" ht="31.5" customHeight="1" x14ac:dyDescent="0.25">
      <c r="A107" s="108"/>
      <c r="B107" s="5" t="s">
        <v>12</v>
      </c>
      <c r="C107" s="51" t="s">
        <v>59</v>
      </c>
      <c r="D107" s="17"/>
    </row>
    <row r="108" spans="1:4" ht="30" customHeight="1" x14ac:dyDescent="0.25">
      <c r="A108" s="108"/>
      <c r="B108" s="5" t="s">
        <v>11</v>
      </c>
      <c r="C108" s="51" t="s">
        <v>59</v>
      </c>
      <c r="D108" s="17"/>
    </row>
    <row r="109" spans="1:4" ht="30" customHeight="1" x14ac:dyDescent="0.25">
      <c r="A109" s="108"/>
      <c r="B109" s="5" t="s">
        <v>159</v>
      </c>
      <c r="C109" s="51" t="s">
        <v>59</v>
      </c>
      <c r="D109" s="3" t="s">
        <v>4</v>
      </c>
    </row>
    <row r="110" spans="1:4" ht="18" customHeight="1" x14ac:dyDescent="0.25">
      <c r="A110" s="109"/>
      <c r="B110" s="5" t="s">
        <v>10</v>
      </c>
      <c r="C110" s="51" t="s">
        <v>59</v>
      </c>
      <c r="D110" s="17"/>
    </row>
    <row r="111" spans="1:4" ht="63" customHeight="1" x14ac:dyDescent="0.25">
      <c r="A111" s="3">
        <v>12</v>
      </c>
      <c r="B111" s="7" t="s">
        <v>9</v>
      </c>
      <c r="C111" s="65" t="s">
        <v>276</v>
      </c>
      <c r="D111" s="17"/>
    </row>
    <row r="112" spans="1:4" ht="32.25" customHeight="1" x14ac:dyDescent="0.25">
      <c r="A112" s="82" t="s">
        <v>275</v>
      </c>
      <c r="B112" s="83"/>
      <c r="C112" s="83"/>
      <c r="D112" s="84"/>
    </row>
    <row r="113" spans="1:4" ht="31.5" x14ac:dyDescent="0.25">
      <c r="A113" s="3">
        <v>13</v>
      </c>
      <c r="B113" s="4" t="s">
        <v>8</v>
      </c>
      <c r="C113" s="51">
        <v>6</v>
      </c>
      <c r="D113" s="3" t="s">
        <v>4</v>
      </c>
    </row>
    <row r="114" spans="1:4" ht="31.5" customHeight="1" x14ac:dyDescent="0.25">
      <c r="A114" s="113" t="s">
        <v>304</v>
      </c>
      <c r="B114" s="114"/>
      <c r="C114" s="114"/>
      <c r="D114" s="115"/>
    </row>
    <row r="115" spans="1:4" ht="78.75" x14ac:dyDescent="0.25">
      <c r="A115" s="3">
        <v>14</v>
      </c>
      <c r="B115" s="4" t="s">
        <v>7</v>
      </c>
      <c r="C115" s="51">
        <v>62428.59</v>
      </c>
      <c r="D115" s="3" t="s">
        <v>4</v>
      </c>
    </row>
    <row r="116" spans="1:4" ht="32.25" customHeight="1" x14ac:dyDescent="0.25">
      <c r="A116" s="113" t="s">
        <v>305</v>
      </c>
      <c r="B116" s="114"/>
      <c r="C116" s="114"/>
      <c r="D116" s="115"/>
    </row>
    <row r="117" spans="1:4" ht="31.5" x14ac:dyDescent="0.25">
      <c r="A117" s="3">
        <v>15</v>
      </c>
      <c r="B117" s="4" t="s">
        <v>6</v>
      </c>
      <c r="C117" s="75">
        <v>2439117</v>
      </c>
      <c r="D117" s="3" t="s">
        <v>4</v>
      </c>
    </row>
    <row r="118" spans="1:4" ht="17.25" customHeight="1" x14ac:dyDescent="0.25">
      <c r="A118" s="82" t="s">
        <v>307</v>
      </c>
      <c r="B118" s="83"/>
      <c r="C118" s="83"/>
      <c r="D118" s="84"/>
    </row>
    <row r="119" spans="1:4" ht="18" customHeight="1" x14ac:dyDescent="0.25">
      <c r="A119" s="3">
        <v>16</v>
      </c>
      <c r="B119" s="4" t="s">
        <v>5</v>
      </c>
      <c r="C119" s="51">
        <v>22.9</v>
      </c>
      <c r="D119" s="3" t="s">
        <v>4</v>
      </c>
    </row>
    <row r="120" spans="1:4" ht="18" customHeight="1" x14ac:dyDescent="0.25">
      <c r="A120" s="82" t="s">
        <v>308</v>
      </c>
      <c r="B120" s="83"/>
      <c r="C120" s="83"/>
      <c r="D120" s="84"/>
    </row>
    <row r="121" spans="1:4" ht="238.5" customHeight="1" x14ac:dyDescent="0.25">
      <c r="A121" s="3">
        <v>17</v>
      </c>
      <c r="B121" s="4" t="s">
        <v>3</v>
      </c>
      <c r="C121" s="3" t="s">
        <v>59</v>
      </c>
      <c r="D121" s="3" t="s">
        <v>2</v>
      </c>
    </row>
    <row r="122" spans="1:4" ht="30" customHeight="1" x14ac:dyDescent="0.25">
      <c r="A122" s="82" t="s">
        <v>161</v>
      </c>
      <c r="B122" s="83"/>
      <c r="C122" s="83"/>
      <c r="D122" s="84"/>
    </row>
    <row r="123" spans="1:4" ht="111" customHeight="1" x14ac:dyDescent="0.25">
      <c r="A123" s="3">
        <v>18</v>
      </c>
      <c r="B123" s="4" t="s">
        <v>1</v>
      </c>
      <c r="C123" s="3" t="s">
        <v>59</v>
      </c>
      <c r="D123" s="3" t="s">
        <v>0</v>
      </c>
    </row>
    <row r="124" spans="1:4" ht="15.75" x14ac:dyDescent="0.25">
      <c r="A124" s="1"/>
    </row>
  </sheetData>
  <mergeCells count="36">
    <mergeCell ref="A94:D94"/>
    <mergeCell ref="A114:D114"/>
    <mergeCell ref="A116:D116"/>
    <mergeCell ref="A118:D118"/>
    <mergeCell ref="A120:D120"/>
    <mergeCell ref="A87:D87"/>
    <mergeCell ref="A83:A86"/>
    <mergeCell ref="A20:D20"/>
    <mergeCell ref="A38:D38"/>
    <mergeCell ref="A45:D45"/>
    <mergeCell ref="A22:A24"/>
    <mergeCell ref="A26:A31"/>
    <mergeCell ref="A33:A34"/>
    <mergeCell ref="A36:A37"/>
    <mergeCell ref="A40:A44"/>
    <mergeCell ref="A1:D1"/>
    <mergeCell ref="A2:D2"/>
    <mergeCell ref="A3:D3"/>
    <mergeCell ref="A11:A14"/>
    <mergeCell ref="A16:A19"/>
    <mergeCell ref="A122:D122"/>
    <mergeCell ref="A47:A50"/>
    <mergeCell ref="A51:D51"/>
    <mergeCell ref="A106:A110"/>
    <mergeCell ref="B52:B53"/>
    <mergeCell ref="D52:D53"/>
    <mergeCell ref="A56:A80"/>
    <mergeCell ref="A89:A93"/>
    <mergeCell ref="A98:A103"/>
    <mergeCell ref="A52:A53"/>
    <mergeCell ref="C52:C53"/>
    <mergeCell ref="A54:D54"/>
    <mergeCell ref="A96:D96"/>
    <mergeCell ref="A104:D104"/>
    <mergeCell ref="A112:D112"/>
    <mergeCell ref="A81:D81"/>
  </mergeCells>
  <pageMargins left="0.70866141732283472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11</vt:i4>
      </vt:variant>
    </vt:vector>
  </HeadingPairs>
  <TitlesOfParts>
    <vt:vector size="27" baseType="lpstr">
      <vt:lpstr>1270 Верхне-Тоемское</vt:lpstr>
      <vt:lpstr>1278 Шенкурское</vt:lpstr>
      <vt:lpstr>1279 Устьянское</vt:lpstr>
      <vt:lpstr>04-01-1116-2012 Тарнога</vt:lpstr>
      <vt:lpstr>1373 Устьянское</vt:lpstr>
      <vt:lpstr>1399 Вельское</vt:lpstr>
      <vt:lpstr>1913 Вельское</vt:lpstr>
      <vt:lpstr>2045 Вельское</vt:lpstr>
      <vt:lpstr>2046 Устьянское</vt:lpstr>
      <vt:lpstr>2047 Устьянское</vt:lpstr>
      <vt:lpstr>2048 Устьянское</vt:lpstr>
      <vt:lpstr>418 Шенкурское</vt:lpstr>
      <vt:lpstr>437 Вельское</vt:lpstr>
      <vt:lpstr>1903 Шенкурское</vt:lpstr>
      <vt:lpstr>1910 Коношское</vt:lpstr>
      <vt:lpstr>147 Шенкурское</vt:lpstr>
      <vt:lpstr>'1270 Верхне-Тоемское'!Область_печати</vt:lpstr>
      <vt:lpstr>'1278 Шенкурское'!Область_печати</vt:lpstr>
      <vt:lpstr>'1279 Устьянское'!Область_печати</vt:lpstr>
      <vt:lpstr>'147 Шенкурское'!Область_печати</vt:lpstr>
      <vt:lpstr>'1903 Шенкурское'!Область_печати</vt:lpstr>
      <vt:lpstr>'1910 Коношское'!Область_печати</vt:lpstr>
      <vt:lpstr>'1913 Вельское'!Область_печати</vt:lpstr>
      <vt:lpstr>'2045 Вельское'!Область_печати</vt:lpstr>
      <vt:lpstr>'2048 Устьянское'!Область_печати</vt:lpstr>
      <vt:lpstr>'418 Шенкурское'!Область_печати</vt:lpstr>
      <vt:lpstr>'437 Вельское'!Область_печати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2019-04-18T08:18:47Z</cp:lastPrinted>
  <dcterms:created xsi:type="dcterms:W3CDTF">2018-01-24T08:15:58Z</dcterms:created>
  <dcterms:modified xsi:type="dcterms:W3CDTF">2019-08-26T12:29:03Z</dcterms:modified>
</cp:coreProperties>
</file>